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embeddings/oleObject_1_0.bin" ContentType="application/vnd.openxmlformats-officedocument.oleObject"/>
  <Override PartName="/xl/embeddings/oleObject_1_1.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23_0.bin" ContentType="application/vnd.openxmlformats-officedocument.oleObject"/>
  <Override PartName="/xl/drawings/drawing4.xml" ContentType="application/vnd.openxmlformats-officedocument.drawingml.chartshapes+xml"/>
  <Override PartName="/xl/drawings/drawing21.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4" yWindow="65524" windowWidth="13056" windowHeight="6876" tabRatio="940" activeTab="0"/>
  </bookViews>
  <sheets>
    <sheet name="はじめに" sheetId="1" r:id="rId1"/>
    <sheet name="文字" sheetId="2" r:id="rId2"/>
    <sheet name="文字式" sheetId="3" r:id="rId3"/>
    <sheet name="選択" sheetId="4" r:id="rId4"/>
    <sheet name="図形" sheetId="5" r:id="rId5"/>
    <sheet name="図の変形" sheetId="6" r:id="rId6"/>
    <sheet name="図形ｸﾞﾙｰﾌﾟ化" sheetId="7" r:id="rId7"/>
    <sheet name="関数" sheetId="8" r:id="rId8"/>
    <sheet name="集計" sheetId="9" r:id="rId9"/>
    <sheet name="ﾋﾟﾎﾞｯﾄﾃｰﾌﾞﾙ" sheetId="10" r:id="rId10"/>
    <sheet name="印刷" sheetId="11" r:id="rId11"/>
    <sheet name="カメラ" sheetId="12" r:id="rId12"/>
    <sheet name="表合成" sheetId="13" r:id="rId13"/>
    <sheet name="Ｖｌｏｏｋｕｐ検索コピー先" sheetId="14" r:id="rId14"/>
    <sheet name="Ｖｌｏｏｋｕｐコピー元" sheetId="15" r:id="rId15"/>
    <sheet name="グリッド" sheetId="16" r:id="rId16"/>
    <sheet name="ブック" sheetId="17" r:id="rId17"/>
    <sheet name="シートのコピー" sheetId="18" r:id="rId18"/>
    <sheet name="統合１" sheetId="19" r:id="rId19"/>
    <sheet name="統合１説明" sheetId="20" r:id="rId20"/>
    <sheet name="統合１元データtest1" sheetId="21" r:id="rId21"/>
    <sheet name="統合１元データtest2" sheetId="22" r:id="rId22"/>
    <sheet name="イメージ" sheetId="23" r:id="rId23"/>
    <sheet name="グラフ" sheetId="24" r:id="rId24"/>
    <sheet name="XYｸﾞﾗﾌ" sheetId="25" r:id="rId25"/>
    <sheet name="グラフ目盛り" sheetId="26" r:id="rId26"/>
    <sheet name="ｸﾞﾗﾌｻｲｽﾞ" sheetId="27" r:id="rId27"/>
    <sheet name="ﾄﾞｰﾅﾂｸﾞﾗﾌ" sheetId="28" r:id="rId28"/>
    <sheet name="ﾋｽﾄｸﾞﾗﾑﾃﾞｰﾀ（１）" sheetId="29" r:id="rId29"/>
    <sheet name="ﾋｽﾄｸﾞﾗﾑ結果（１）" sheetId="30" r:id="rId30"/>
    <sheet name="ﾋｽﾄｸﾞﾗﾑﾃﾞｰﾀ(2)" sheetId="31" r:id="rId31"/>
    <sheet name="ﾋｽﾄｸﾞﾗﾑ結果(2)" sheetId="32" r:id="rId32"/>
    <sheet name="相関データ" sheetId="33" r:id="rId33"/>
    <sheet name="回帰分析" sheetId="34" r:id="rId34"/>
    <sheet name="基本統計量" sheetId="35" r:id="rId35"/>
    <sheet name="組込箱ひげ図" sheetId="36" r:id="rId36"/>
  </sheets>
  <definedNames>
    <definedName name="a">'関数'!$B$34</definedName>
    <definedName name="B">'選択'!$A$2:$C$63</definedName>
    <definedName name="_xlnm.Print_Area" localSheetId="11">'カメラ'!$A$1:$K$40</definedName>
    <definedName name="_xlnm.Print_Area" localSheetId="10">'印刷'!$A$1:$S$71</definedName>
    <definedName name="_xlnm.Print_Area" localSheetId="4">'図形'!$A$64:$K$86</definedName>
    <definedName name="_xlnm.Print_Area" localSheetId="3">'選択'!$A$2:$C$63</definedName>
    <definedName name="_xlnm.Print_Titles" localSheetId="3">'選択'!$2:$2</definedName>
    <definedName name="データ名">'相関データ'!$A$2:$C$9</definedName>
    <definedName name="選択１">'選択'!$B$89:$C$94</definedName>
    <definedName name="選択２">'選択'!$E$89:$E$94</definedName>
    <definedName name="選択３">'選択'!$H$89:$H$94</definedName>
    <definedName name="範囲１">'Ｖｌｏｏｋｕｐコピー元'!$A$2:$C$6</definedName>
    <definedName name="範囲２">'Ｖｌｏｏｋｕｐコピー元'!$A$10:$C$14</definedName>
  </definedNames>
  <calcPr fullCalcOnLoad="1"/>
  <pivotCaches>
    <pivotCache cacheId="4" r:id="rId37"/>
    <pivotCache cacheId="5" r:id="rId38"/>
    <pivotCache cacheId="1" r:id="rId39"/>
    <pivotCache cacheId="6" r:id="rId40"/>
    <pivotCache cacheId="7" r:id="rId41"/>
  </pivotCaches>
</workbook>
</file>

<file path=xl/sharedStrings.xml><?xml version="1.0" encoding="utf-8"?>
<sst xmlns="http://schemas.openxmlformats.org/spreadsheetml/2006/main" count="1523" uniqueCount="1164">
  <si>
    <t>●エクセルアドイン統計ソフト</t>
  </si>
  <si>
    <t>箱ひげ図はデータの中央値とばらつきを視覚的に見る良いツールです。</t>
  </si>
  <si>
    <t>data</t>
  </si>
  <si>
    <t>data2</t>
  </si>
  <si>
    <t>SD_Low</t>
  </si>
  <si>
    <t>SD_Upper</t>
  </si>
  <si>
    <t>（９）右側に余白の付く文字書式</t>
  </si>
  <si>
    <t>以上</t>
  </si>
  <si>
    <t>（６）ブックの複数のシートを連続したページナンバーで印刷したい。</t>
  </si>
  <si>
    <t>SPのついたものと、付かないものの分類。</t>
  </si>
  <si>
    <t>計</t>
  </si>
  <si>
    <t>セルの選択方法：</t>
  </si>
  <si>
    <t>（５）印刷時２行目のタイトルを全ページに入れたい</t>
  </si>
  <si>
    <t>（６）印刷範囲設定をしたい。２通りあります。</t>
  </si>
  <si>
    <t>（７）用紙を横にしたい。</t>
  </si>
  <si>
    <t>（８）表の左上のコーナーを選ぶと表全体の選択になります。</t>
  </si>
  <si>
    <t>（９）セル巾を入力に応じた最大巾にしたい場合</t>
  </si>
  <si>
    <t>（９）グラフの列を飛び飛びに選びたい。</t>
  </si>
  <si>
    <t>（４）グラフの中での文字</t>
  </si>
  <si>
    <t>（３）プリント時グラフが真黒になってしまう。</t>
  </si>
  <si>
    <t>（４）グラフ上で右ボタン「グラフオプション／目盛り線」</t>
  </si>
  <si>
    <t>（２）散布図の場合</t>
  </si>
  <si>
    <t>以上</t>
  </si>
  <si>
    <t>（２）セル巾変更でグラフサイズが変わらないようにするには、</t>
  </si>
  <si>
    <t>（３）取り込んだ画像を出来るだけ小さくしたいとき</t>
  </si>
  <si>
    <t>選んでドラッグして小さくしただけでは</t>
  </si>
  <si>
    <t>データそのものは変わりません。</t>
  </si>
  <si>
    <t>／編集／形式選択して貼り付け／図（JPEG）</t>
  </si>
  <si>
    <t>／編集／切り取り／してから</t>
  </si>
  <si>
    <t>で貼り付けるとデータそのものが小さくなります。</t>
  </si>
  <si>
    <t>解像度の高い写真など置換えしないと重いファイルとなってしまいます。</t>
  </si>
  <si>
    <t>位置がずれるので貼り付けたあと直ぐに行ないます。</t>
  </si>
  <si>
    <t>大きくして詳細を見る可能性がある場合は、そのままで良いでしょう。</t>
  </si>
  <si>
    <t>最近はマウスの真ん中のダイヤルボタンを騒がしく回す方も多いですね。</t>
  </si>
  <si>
    <t>PowerPointなどでも可能。</t>
  </si>
  <si>
    <t>文字との関係を保ちながら拡大縮小できます。</t>
  </si>
  <si>
    <t>セルをグリッド（方眼）にして、報告書を作成している方がおります。</t>
  </si>
  <si>
    <t>4.サイズの大きな文字</t>
  </si>
  <si>
    <t>8.セルの行列番号も消す。／ツール／オプション／</t>
  </si>
  <si>
    <t>7.枠線を消す。表示／ツールバー／ユーザー指定／フォーム／</t>
  </si>
  <si>
    <t>グリッドでボタン追加。</t>
  </si>
  <si>
    <t>　パソコン上で一冊の本をキャビネットに保管するイメージがわかないため心配になります。</t>
  </si>
  <si>
    <r>
      <t>　</t>
    </r>
    <r>
      <rPr>
        <sz val="10"/>
        <color indexed="33"/>
        <rFont val="ＭＳ Ｐゴシック"/>
        <family val="3"/>
      </rPr>
      <t>「ツール／オプション／全般／新しいブックのシート数／１」</t>
    </r>
  </si>
  <si>
    <t>1　winhlp.xls:1</t>
  </si>
  <si>
    <t>2　winhlp.xls:2</t>
  </si>
  <si>
    <r>
      <t>　</t>
    </r>
    <r>
      <rPr>
        <sz val="10"/>
        <color indexed="33"/>
        <rFont val="ＭＳ Ｐゴシック"/>
        <family val="3"/>
      </rPr>
      <t>「ファイル／名前をつけて保存」</t>
    </r>
    <r>
      <rPr>
        <sz val="10"/>
        <rFont val="ＭＳ Ｐゴシック"/>
        <family val="3"/>
      </rPr>
      <t>でも目的は達成されます。</t>
    </r>
  </si>
  <si>
    <r>
      <t>　</t>
    </r>
    <r>
      <rPr>
        <sz val="10"/>
        <color indexed="33"/>
        <rFont val="ＭＳ Ｐゴシック"/>
        <family val="3"/>
      </rPr>
      <t>「編集／シートの移動・コピー」</t>
    </r>
    <r>
      <rPr>
        <sz val="10"/>
        <rFont val="ＭＳ Ｐゴシック"/>
        <family val="3"/>
      </rPr>
      <t>でブック間の移動が簡単にできます。</t>
    </r>
  </si>
  <si>
    <t>（３）ワークシートのコピー</t>
  </si>
  <si>
    <t>（２）同じブック内のシートを同時に複数表示させて見たい。</t>
  </si>
  <si>
    <r>
      <t>［項目a］の数値データを変更し、［統合］の</t>
    </r>
    <r>
      <rPr>
        <sz val="10"/>
        <color indexed="11"/>
        <rFont val="ＭＳ Ｐゴシック"/>
        <family val="3"/>
      </rPr>
      <t>緑色</t>
    </r>
    <r>
      <rPr>
        <sz val="10"/>
        <rFont val="ＭＳ Ｐゴシック"/>
        <family val="3"/>
      </rPr>
      <t>の部分のセル全体を選択してから「データ／統合／OK」</t>
    </r>
  </si>
  <si>
    <t>下のリストは相関データから求めた値。</t>
  </si>
  <si>
    <t>ヒストグラム（２）用生データ</t>
  </si>
  <si>
    <t>［はじめに］</t>
  </si>
  <si>
    <t>佐々木薫　</t>
  </si>
  <si>
    <t>EXCELの普及を行なってきた中で質問があった項目をまとめてあります。</t>
  </si>
  <si>
    <t>ヘルプを見てもなかなか理解できないことが多く、時間もかかります。</t>
  </si>
  <si>
    <t>EXCELは機能が多く、メニューの深さが深いものも有、</t>
  </si>
  <si>
    <t>みなさんも、やったことはあってもすぐに探せないものがたくさんあるはずです。</t>
  </si>
  <si>
    <t>［用語］</t>
  </si>
  <si>
    <t>ダブルクリック：続けて２回素早く押すこと。基本これをやると色々な変更の設定メニューがでます。</t>
  </si>
  <si>
    <t>ドラッグ　：図形、枠などマウスボタンを押したまま引きずること。</t>
  </si>
  <si>
    <t>セル　　　：ひとつひとつの入力枠</t>
  </si>
  <si>
    <t>ウィザード：作業順が出てきて、所定の入力をしていくと作成できるもの。</t>
  </si>
  <si>
    <t>フォント　：文字字体</t>
  </si>
  <si>
    <t>スクロール：表示範囲上下左右に移動させる</t>
  </si>
  <si>
    <t>プレビュー：用紙サイズに合わせた、印刷イメージの表示</t>
  </si>
  <si>
    <t>チェックボックス：□のついたメニュー。Ｘにすると選択。</t>
  </si>
  <si>
    <t>ツールバー：上に表示されているボタン。</t>
  </si>
  <si>
    <t>（１）文字の移動、コピーはどうするの？</t>
  </si>
  <si>
    <t>基本ですが、意外に使っていない</t>
  </si>
  <si>
    <t>　　　「編集/切り貼り（カット＆ペースト）」でも良いのですが、</t>
  </si>
  <si>
    <t>人が多いですね。</t>
  </si>
  <si>
    <t>特に独学のかた。</t>
  </si>
  <si>
    <t>　　　↑に変わる位置で、shiftを一緒に押した場合、optionを押した場合。</t>
  </si>
  <si>
    <t>　　　セル選択枠の右下に四角形があり、その位置にマウスを持ってくると+マークに変わります。</t>
  </si>
  <si>
    <t>　　　そのまま引きずるとコピー、逆に戻すと消去。</t>
  </si>
  <si>
    <t>　　　いろいろな位置にマウスを持ってきて、マウスのマークが変わるのを確認してください。</t>
  </si>
  <si>
    <t>（２）アルファベットの入っていない番号の表示がおかしい。</t>
  </si>
  <si>
    <t>　　　数値と文字の違い</t>
  </si>
  <si>
    <t>枠内におさっまている</t>
  </si>
  <si>
    <t>セル幅のせまい
数値</t>
  </si>
  <si>
    <r>
      <t>「書式/表示形式/文字列」</t>
    </r>
    <r>
      <rPr>
        <sz val="12"/>
        <rFont val="ＭＳ 明朝"/>
        <family val="1"/>
      </rPr>
      <t xml:space="preserve">
左に寄っています。</t>
    </r>
  </si>
  <si>
    <t>「書式/配置/列幅で折り返し」</t>
  </si>
  <si>
    <t>MAC改行
OPT+apple+RET</t>
  </si>
  <si>
    <t>（３）文字が全て表示されない。</t>
  </si>
  <si>
    <t>欠ける</t>
  </si>
  <si>
    <t>ABCDEFGHIJKLMN</t>
  </si>
  <si>
    <t>　</t>
  </si>
  <si>
    <t>右のセルにスペースが入っています。</t>
  </si>
  <si>
    <t>通常</t>
  </si>
  <si>
    <t>見た目は空白と変わらない。</t>
  </si>
  <si>
    <t>（４）同じ入力が何度も出てくるので簡単にできないか。</t>
  </si>
  <si>
    <t>キーインの苦手のかたのために。</t>
  </si>
  <si>
    <t>1.文字登録を行なっておく。メール／部署／TEL／氏名などセットにしておくと良い。</t>
  </si>
  <si>
    <t>　　登録方法は使っている変換ソフト（FEP：FRONT　END　PROCESSOR）によって違います。</t>
  </si>
  <si>
    <t>2.適当な１文字を入れておき、後で「編集/置換」を行なう。</t>
  </si>
  <si>
    <t>Ｘ</t>
  </si>
  <si>
    <t>"Ｘ"→"ヤマハ発動機"</t>
  </si>
  <si>
    <t>ただし、＊と？はワイルドカードと言って</t>
  </si>
  <si>
    <t>省略形を表すので注意。</t>
  </si>
  <si>
    <t>3.ショートカットキー（キーボードの組み合わせで切り貼り）</t>
  </si>
  <si>
    <t>CNTRL（APPLE）+Ｃ＝コピー</t>
  </si>
  <si>
    <t>CNTRL（APPLE）+Ｘ＝切り取り（カット）</t>
  </si>
  <si>
    <t>マウスより速い</t>
  </si>
  <si>
    <t>（５）上つき文字</t>
  </si>
  <si>
    <r>
      <t>KYON</t>
    </r>
    <r>
      <rPr>
        <vertAlign val="superscript"/>
        <sz val="12"/>
        <rFont val="ＭＳ 明朝"/>
        <family val="1"/>
      </rPr>
      <t>2</t>
    </r>
  </si>
  <si>
    <r>
      <t>mm</t>
    </r>
    <r>
      <rPr>
        <vertAlign val="superscript"/>
        <sz val="12"/>
        <rFont val="ＭＳ 明朝"/>
        <family val="1"/>
      </rPr>
      <t>2</t>
    </r>
  </si>
  <si>
    <t>mm</t>
  </si>
  <si>
    <t>これでいれている方がおりました。</t>
  </si>
  <si>
    <t>変更したい部分のみ選択しておく。</t>
  </si>
  <si>
    <t>（６）ゼロの数字は空白で表現したい。</t>
  </si>
  <si>
    <t>あ</t>
  </si>
  <si>
    <t>い</t>
  </si>
  <si>
    <t>う</t>
  </si>
  <si>
    <t>A</t>
  </si>
  <si>
    <t>一生懸命ゼロをけさなくとも</t>
  </si>
  <si>
    <t>B</t>
  </si>
  <si>
    <t>C</t>
  </si>
  <si>
    <t>D</t>
  </si>
  <si>
    <t>見やすくする。</t>
  </si>
  <si>
    <t>「書式／セル／表示形式／?,???」</t>
  </si>
  <si>
    <t>（７）字体全てを変更したいとき</t>
  </si>
  <si>
    <t>シート全体を選択し</t>
  </si>
  <si>
    <t>「書式／スタイル／フォント」で変更</t>
  </si>
  <si>
    <t>これを、行っておくと以後の設定もすべて同じになります。</t>
  </si>
  <si>
    <t>ただし、全てを行うと個別に設定した罫線やサイズも変化してしまいます。</t>
  </si>
  <si>
    <t>最初から標準の文字で書いている場合は、このスタイルだけの変更でＯＫです。</t>
  </si>
  <si>
    <t>例えば、ＭＡＣのエクセルやクラリスワークスなどのOsakaフォントなどを</t>
  </si>
  <si>
    <t>（８）時間表示のあれこれ</t>
  </si>
  <si>
    <t>一般的な表示</t>
  </si>
  <si>
    <t>時、分、秒</t>
  </si>
  <si>
    <t>”を使った表示「セルの書式設定／ユーザー定義／h"’"mm"”"ss""」</t>
  </si>
  <si>
    <t>２４時間を過ぎての表示　[h]:mm:ss</t>
  </si>
  <si>
    <t>項目１</t>
  </si>
  <si>
    <t>項目２</t>
  </si>
  <si>
    <t>項目３</t>
  </si>
  <si>
    <t>順番1行</t>
  </si>
  <si>
    <t>いいい1</t>
  </si>
  <si>
    <t>ABC1</t>
  </si>
  <si>
    <t>（１）スクロール（表示範囲上下左右に移動させる）を</t>
  </si>
  <si>
    <t>順番2行</t>
  </si>
  <si>
    <t>いいい2</t>
  </si>
  <si>
    <t>ABC2</t>
  </si>
  <si>
    <t>　　　させてもタイトルや一緒に見たい部分を表示させて</t>
  </si>
  <si>
    <t>順番3行</t>
  </si>
  <si>
    <t>いいい3</t>
  </si>
  <si>
    <t>ABC3</t>
  </si>
  <si>
    <t>　　　おきたい場合。</t>
  </si>
  <si>
    <t>順番4行</t>
  </si>
  <si>
    <t>いいい4</t>
  </si>
  <si>
    <t>ABC4</t>
  </si>
  <si>
    <t>　　　左の場合項目1、2、3という部分とA列を固定。</t>
  </si>
  <si>
    <t>順番5行</t>
  </si>
  <si>
    <t>いいい5</t>
  </si>
  <si>
    <t>ABC5</t>
  </si>
  <si>
    <t>順番6行</t>
  </si>
  <si>
    <t>いいい6</t>
  </si>
  <si>
    <t>ABC6</t>
  </si>
  <si>
    <t>　　　区切る位置のセルを選んでおく。</t>
  </si>
  <si>
    <t>順番7行</t>
  </si>
  <si>
    <t>いいい7</t>
  </si>
  <si>
    <t>ABC7</t>
  </si>
  <si>
    <t>　　　上と左が固定になります。</t>
  </si>
  <si>
    <t>順番8行</t>
  </si>
  <si>
    <t>いいい8</t>
  </si>
  <si>
    <t>ABC8</t>
  </si>
  <si>
    <t>　　　「ｳｨﾝﾄﾞｳ/ｳｨﾝﾄﾞｳ枠固定」→「ｳｨﾝﾄﾞｳ/ｳｨﾝﾄﾞｳ枠解除」</t>
  </si>
  <si>
    <t>順番9行</t>
  </si>
  <si>
    <t>いいい9</t>
  </si>
  <si>
    <t>ABC9</t>
  </si>
  <si>
    <t>順番10行</t>
  </si>
  <si>
    <t>いいい10</t>
  </si>
  <si>
    <t>ABC10</t>
  </si>
  <si>
    <t>（２）データの範囲が広い時、ズルズルマウスをひきずって</t>
  </si>
  <si>
    <t>順番11行</t>
  </si>
  <si>
    <t>いいい11</t>
  </si>
  <si>
    <t>ABC11</t>
  </si>
  <si>
    <t>　　　選択するのは面倒。ほかに方法ないの？</t>
  </si>
  <si>
    <t>順番12行</t>
  </si>
  <si>
    <t>いいい12</t>
  </si>
  <si>
    <t>ABC12</t>
  </si>
  <si>
    <t>　　　セルを選んで、選択枠線の所までマウスを移動し</t>
  </si>
  <si>
    <t>順番13行</t>
  </si>
  <si>
    <t>いいい13</t>
  </si>
  <si>
    <t>ABC13</t>
  </si>
  <si>
    <t>順番14行</t>
  </si>
  <si>
    <t>いいい14</t>
  </si>
  <si>
    <t>ABC14</t>
  </si>
  <si>
    <t>順番15行</t>
  </si>
  <si>
    <t>いいい15</t>
  </si>
  <si>
    <t>ABC15</t>
  </si>
  <si>
    <t>順番16行</t>
  </si>
  <si>
    <t>いいい16</t>
  </si>
  <si>
    <t>ABC16</t>
  </si>
  <si>
    <t>順番17行</t>
  </si>
  <si>
    <t>いいい17</t>
  </si>
  <si>
    <t>ABC17</t>
  </si>
  <si>
    <t>順番18行</t>
  </si>
  <si>
    <t>いいい18</t>
  </si>
  <si>
    <t>ABC18</t>
  </si>
  <si>
    <t>　　　矢印に変わる位置で２回マウスを押して下さい。</t>
  </si>
  <si>
    <t>順番19行</t>
  </si>
  <si>
    <t>いいい19</t>
  </si>
  <si>
    <t>ABC19</t>
  </si>
  <si>
    <t>　　　（ダブルクリック）</t>
  </si>
  <si>
    <t>順番20行</t>
  </si>
  <si>
    <t>いいい20</t>
  </si>
  <si>
    <t>ABC20</t>
  </si>
  <si>
    <t>　　　選択枠が一番下の空白行まで移動します。</t>
  </si>
  <si>
    <t>順番21行</t>
  </si>
  <si>
    <t>いいい21</t>
  </si>
  <si>
    <t>　　　最初の選択が空白の時はデータのある位置まで移動。</t>
  </si>
  <si>
    <t>順番22行</t>
  </si>
  <si>
    <t>いいい22</t>
  </si>
  <si>
    <t>　　　枠の右を選べば右へ、上を選べば上に行きます。</t>
  </si>
  <si>
    <t>順番23行</t>
  </si>
  <si>
    <t>いいい23</t>
  </si>
  <si>
    <t>順番24行</t>
  </si>
  <si>
    <t>いいい24</t>
  </si>
  <si>
    <t>　　　shiftを押しながら同様に行なって見てください。</t>
  </si>
  <si>
    <t>順番25行</t>
  </si>
  <si>
    <t>いいい25</t>
  </si>
  <si>
    <t>ABC25</t>
  </si>
  <si>
    <t>　　　shiftは選択範囲の追加になります。</t>
  </si>
  <si>
    <t>順番26行</t>
  </si>
  <si>
    <t>いいい26</t>
  </si>
  <si>
    <t>ABC26</t>
  </si>
  <si>
    <t>　　　ドラッグ（引きずって)して選択しなくても任意の位置でshiftを使いながらできます。</t>
  </si>
  <si>
    <t>順番27行</t>
  </si>
  <si>
    <t>いいい27</t>
  </si>
  <si>
    <t>ABC27</t>
  </si>
  <si>
    <t>順番28行</t>
  </si>
  <si>
    <t>いいい28</t>
  </si>
  <si>
    <t>ABC28</t>
  </si>
  <si>
    <t>順番29行</t>
  </si>
  <si>
    <t>いいい29</t>
  </si>
  <si>
    <t>ABC29</t>
  </si>
  <si>
    <t>（３）最初に選んだセル範囲のデータが連続していない時</t>
  </si>
  <si>
    <t>順番30行</t>
  </si>
  <si>
    <t>いいい30</t>
  </si>
  <si>
    <t>ABC30</t>
  </si>
  <si>
    <t>　　　項目３の様な場合の裏業</t>
  </si>
  <si>
    <t>順番31行</t>
  </si>
  <si>
    <t>いいい31</t>
  </si>
  <si>
    <t>ABC31</t>
  </si>
  <si>
    <t>　　　ちょっと言葉では説明しにくいのですが</t>
  </si>
  <si>
    <t>順番32行</t>
  </si>
  <si>
    <t>いいい32</t>
  </si>
  <si>
    <t>ABC32</t>
  </si>
  <si>
    <t>　　　項目3のタイトルのセルを選ぶ。</t>
  </si>
  <si>
    <t>順番33行</t>
  </si>
  <si>
    <t>いいい33</t>
  </si>
  <si>
    <t>ABC33</t>
  </si>
  <si>
    <t>　　　項目2もひきずりながら選ぶ。</t>
  </si>
  <si>
    <t>順番34行</t>
  </si>
  <si>
    <t>いいい34</t>
  </si>
  <si>
    <t>ABC34</t>
  </si>
  <si>
    <t>　　　選択枠の下側項目2側をshiftしながらﾀﾞﾌﾞﾙｸﾘｯｸ。</t>
  </si>
  <si>
    <t>順番35行</t>
  </si>
  <si>
    <t>いいい35</t>
  </si>
  <si>
    <t>ABC35</t>
  </si>
  <si>
    <t>　　　下まで来たらshiftを押したまま項目３側へ引きずって戻す。</t>
  </si>
  <si>
    <t>順番36行</t>
  </si>
  <si>
    <t>いいい36</t>
  </si>
  <si>
    <t>ABC36</t>
  </si>
  <si>
    <t>順番37行</t>
  </si>
  <si>
    <t>いいい37</t>
  </si>
  <si>
    <t>ABC37</t>
  </si>
  <si>
    <t>（４）ソートしてそのままファイルし、また後で元に戻したい時。</t>
  </si>
  <si>
    <t>順番38行</t>
  </si>
  <si>
    <t>いいい38</t>
  </si>
  <si>
    <t>ABC38</t>
  </si>
  <si>
    <t>　　　左のようにデータに番号を追加。</t>
  </si>
  <si>
    <t>順番39行</t>
  </si>
  <si>
    <t>いいい39</t>
  </si>
  <si>
    <t>ABC39</t>
  </si>
  <si>
    <t>順番40行</t>
  </si>
  <si>
    <t>いいい40</t>
  </si>
  <si>
    <t>ABC40</t>
  </si>
  <si>
    <t>数字だけの場合</t>
  </si>
  <si>
    <t>順番41行</t>
  </si>
  <si>
    <t>いいい41</t>
  </si>
  <si>
    <t>ABC41</t>
  </si>
  <si>
    <t>連番の２つのセル選択</t>
  </si>
  <si>
    <t>枠の右下を引きずる</t>
  </si>
  <si>
    <t>順番42行</t>
  </si>
  <si>
    <t>いいい42</t>
  </si>
  <si>
    <t>ABC42</t>
  </si>
  <si>
    <t>順番43行</t>
  </si>
  <si>
    <t>いいい43</t>
  </si>
  <si>
    <t>ABC43</t>
  </si>
  <si>
    <t>順番44行</t>
  </si>
  <si>
    <t>いいい44</t>
  </si>
  <si>
    <t>ABC44</t>
  </si>
  <si>
    <t>順番45行</t>
  </si>
  <si>
    <t>いいい45</t>
  </si>
  <si>
    <t>ABC45</t>
  </si>
  <si>
    <t>順番46行</t>
  </si>
  <si>
    <t>いいい46</t>
  </si>
  <si>
    <t>ABC46</t>
  </si>
  <si>
    <t>順番47行</t>
  </si>
  <si>
    <t>いいい47</t>
  </si>
  <si>
    <t>ABC47</t>
  </si>
  <si>
    <t>　　　または、「編集／フィル」</t>
  </si>
  <si>
    <t>順番48行</t>
  </si>
  <si>
    <t>いいい48</t>
  </si>
  <si>
    <t>ABC48</t>
  </si>
  <si>
    <t>順番49行</t>
  </si>
  <si>
    <t>いいい49</t>
  </si>
  <si>
    <t>ABC49</t>
  </si>
  <si>
    <t>順番50行</t>
  </si>
  <si>
    <t>いいい50</t>
  </si>
  <si>
    <t>ABC50</t>
  </si>
  <si>
    <t>　　　「ファイル／ページレイアウト設定」</t>
  </si>
  <si>
    <t>順番51行</t>
  </si>
  <si>
    <t>いいい51</t>
  </si>
  <si>
    <t>ABC51</t>
  </si>
  <si>
    <t>　　　「シート／行のタイトル設定」</t>
  </si>
  <si>
    <t>順番52行</t>
  </si>
  <si>
    <t>いいい52</t>
  </si>
  <si>
    <t>ABC52</t>
  </si>
  <si>
    <t>　　　ボックスを選んでおき２行め行番号を選択</t>
  </si>
  <si>
    <t>順番53行</t>
  </si>
  <si>
    <t>いいい53</t>
  </si>
  <si>
    <t>ABC53</t>
  </si>
  <si>
    <t>順番54行</t>
  </si>
  <si>
    <t>いいい54</t>
  </si>
  <si>
    <t>ABC54</t>
  </si>
  <si>
    <t>順番55行</t>
  </si>
  <si>
    <t>いいい55</t>
  </si>
  <si>
    <t>ABC55</t>
  </si>
  <si>
    <t>　　　1.範囲を選んでおき「挿入／名前」適当に名前を付ける。例：Ｂ</t>
  </si>
  <si>
    <t>順番56行</t>
  </si>
  <si>
    <t>いいい56</t>
  </si>
  <si>
    <t>ABC56</t>
  </si>
  <si>
    <t>　　　「ファイル／ページレイアウト設定／範囲指定にＢと入れる。」</t>
  </si>
  <si>
    <t>順番57行</t>
  </si>
  <si>
    <t>いいい57</t>
  </si>
  <si>
    <t>ABC57</t>
  </si>
  <si>
    <t>　　　2.範囲を選んでおき「印刷／指定範囲」</t>
  </si>
  <si>
    <t>順番58行</t>
  </si>
  <si>
    <t>いいい58</t>
  </si>
  <si>
    <t>ABC58</t>
  </si>
  <si>
    <t>順番59行</t>
  </si>
  <si>
    <t>いいい59</t>
  </si>
  <si>
    <t>ABC59</t>
  </si>
  <si>
    <t>「ファイル／印刷プレビュー」で必ず確認下さい。</t>
  </si>
  <si>
    <t>順番60行</t>
  </si>
  <si>
    <t>いいい60</t>
  </si>
  <si>
    <t>ABC60</t>
  </si>
  <si>
    <t>「設定／セル枠線指定」すると罫線の個別指定は不要です。</t>
  </si>
  <si>
    <t>順番61行</t>
  </si>
  <si>
    <t>いいい61</t>
  </si>
  <si>
    <t>ABC61</t>
  </si>
  <si>
    <t>　　　　「設定／オプション」で行なってください。</t>
  </si>
  <si>
    <t>範囲を選択しておいてボタンをクリック。</t>
  </si>
  <si>
    <t>　　ダブルクリックすると最適化されます。</t>
  </si>
  <si>
    <t>項目名</t>
  </si>
  <si>
    <t>数値１</t>
  </si>
  <si>
    <t>数値２</t>
  </si>
  <si>
    <t>数値3</t>
  </si>
  <si>
    <t>数値4</t>
  </si>
  <si>
    <t>数値5</t>
  </si>
  <si>
    <t>数値6</t>
  </si>
  <si>
    <t>え</t>
  </si>
  <si>
    <t>お</t>
  </si>
  <si>
    <t>名前「選択１」</t>
  </si>
  <si>
    <t>「選択２」</t>
  </si>
  <si>
    <t>「選択３」</t>
  </si>
  <si>
    <t>範囲を選択しておいて</t>
  </si>
  <si>
    <t>先のボックスに名前をキーインする。</t>
  </si>
  <si>
    <t>この部分で名前のリストを出し、名前を選ぶ。</t>
  </si>
  <si>
    <t>複数選ぶときにはCtrlを押しながら選択する。</t>
  </si>
  <si>
    <t>注意：名前をR1、t1など、セルのA1形式の名前は使えません。</t>
  </si>
  <si>
    <t>そこへ飛んで行きます。</t>
  </si>
  <si>
    <t>（1）図形を書きたい。「図形描画」ボタン</t>
  </si>
  <si>
    <t>（2）セルに関係なく適当な位置に文字を記入したい。</t>
  </si>
  <si>
    <t>　　　「図形描画」の中のこのボタンで記入</t>
  </si>
  <si>
    <t>　　テキストボックス</t>
  </si>
  <si>
    <t>（３）配付先などセルの巾を固定にしたいが、データが見にくくなる</t>
  </si>
  <si>
    <t>配付先</t>
  </si>
  <si>
    <t>G4</t>
  </si>
  <si>
    <t>企画課</t>
  </si>
  <si>
    <t>鈴木</t>
  </si>
  <si>
    <t>G6</t>
  </si>
  <si>
    <t>設計課</t>
  </si>
  <si>
    <t>佐藤</t>
  </si>
  <si>
    <t>09</t>
  </si>
  <si>
    <t>製造課</t>
  </si>
  <si>
    <t>田中</t>
  </si>
  <si>
    <t>番号</t>
  </si>
  <si>
    <t>材質</t>
  </si>
  <si>
    <t>コスト</t>
  </si>
  <si>
    <t>1.適当なセルを使って配付表を作る。</t>
  </si>
  <si>
    <t>巾不足し表示されない。</t>
  </si>
  <si>
    <t>4.貼り付け（ペースト）する。</t>
  </si>
  <si>
    <t>5.できた表はピクチャ図形になる。</t>
  </si>
  <si>
    <t>　　変形もできます。</t>
  </si>
  <si>
    <t xml:space="preserve">       印刷の時ズレてしまう。</t>
  </si>
  <si>
    <t>項目</t>
  </si>
  <si>
    <t>数値</t>
  </si>
  <si>
    <t>グラフを選択しておいてから</t>
  </si>
  <si>
    <t>文字、矢印、図形を書くと</t>
  </si>
  <si>
    <t>印刷の時ズレがすくなくなります。</t>
  </si>
  <si>
    <t>黒い文字はワークシート上に記入。</t>
  </si>
  <si>
    <t>グラフの移動／変形を行なうと位置がそのまま変わりません。</t>
  </si>
  <si>
    <t>グラフ印刷すると</t>
  </si>
  <si>
    <t>軸の書式設定／フォント／自動サイズ調整にも影響されます。</t>
  </si>
  <si>
    <t>カメラでとって、ワークシートに貼り付けて印刷すると、</t>
  </si>
  <si>
    <t>サイズ・位置の一致した印刷も出来ます。</t>
  </si>
  <si>
    <t>（１）関数を使う</t>
  </si>
  <si>
    <t>［Σ］のボタン、=SUM（セル）積算。</t>
  </si>
  <si>
    <t>関数の入っているセルを選択して式をみてください。</t>
  </si>
  <si>
    <t>（２）文字の切り取り、結合</t>
  </si>
  <si>
    <t>式が２種類</t>
  </si>
  <si>
    <t>ifを入れた場合、下まで同じ式</t>
  </si>
  <si>
    <t>3XW2574100</t>
  </si>
  <si>
    <t>="a"&amp;"b"</t>
  </si>
  <si>
    <t>左の様に式を入れても値が変わらないときは、「編集／消去／書式」とし</t>
  </si>
  <si>
    <t>書式が文字になっているので、=をもう一度入れ直す。</t>
  </si>
  <si>
    <t>（３）パレート図のデータ作成</t>
  </si>
  <si>
    <t>データ</t>
  </si>
  <si>
    <t>比率％</t>
  </si>
  <si>
    <t>a1</t>
  </si>
  <si>
    <t>a2</t>
  </si>
  <si>
    <t>a3</t>
  </si>
  <si>
    <t>a4</t>
  </si>
  <si>
    <t>a5</t>
  </si>
  <si>
    <t>合計</t>
  </si>
  <si>
    <t>累積</t>
  </si>
  <si>
    <t>=C26/a*100</t>
  </si>
  <si>
    <t>（４）データの数を数えたい</t>
  </si>
  <si>
    <t>=COUNTA(B41:B45)</t>
  </si>
  <si>
    <t>空白は数えない。</t>
  </si>
  <si>
    <t>・数字を文字にするのは簡単です。「書式／セル／表示形式／文字列」</t>
  </si>
  <si>
    <t>・文字を数字に</t>
  </si>
  <si>
    <t>=VALUE</t>
  </si>
  <si>
    <t>・先頭に00がついた文字にもどしたい。</t>
  </si>
  <si>
    <t>=RIGHT("00000"&amp;B54,8)</t>
  </si>
  <si>
    <t>・単位を外して集計したい。</t>
  </si>
  <si>
    <t>［編集／置換］</t>
  </si>
  <si>
    <t>1230万円</t>
  </si>
  <si>
    <t>コピーする。</t>
  </si>
  <si>
    <t>10万円</t>
  </si>
  <si>
    <t>万円を一括して置換する。</t>
  </si>
  <si>
    <t>通常はセル書式で</t>
  </si>
  <si>
    <t>置換後の文字欄には何も入力しない。</t>
  </si>
  <si>
    <t>（１）集計をしたい。</t>
  </si>
  <si>
    <t>　　　ピボットテーブルでもできますが、詳細と集計結果両方みながら作業したい場合。</t>
  </si>
  <si>
    <r>
      <t>　　　集計のグループ項目部は</t>
    </r>
    <r>
      <rPr>
        <sz val="12"/>
        <color indexed="33"/>
        <rFont val="ＭＳ 明朝"/>
        <family val="1"/>
      </rPr>
      <t>ソート</t>
    </r>
    <r>
      <rPr>
        <sz val="12"/>
        <rFont val="ＭＳ 明朝"/>
        <family val="1"/>
      </rPr>
      <t>しておく。</t>
    </r>
  </si>
  <si>
    <t>GRP</t>
  </si>
  <si>
    <t>範囲選択しておき、｢データ／集計」すると下の様に左側に[+][-]表示と集計がされます。</t>
  </si>
  <si>
    <t>左上のボタン[2]を押すと、集計だけの表示となります。[3]で戻ります。</t>
  </si>
  <si>
    <t>B 計</t>
  </si>
  <si>
    <t>A 計</t>
  </si>
  <si>
    <t>C 計</t>
  </si>
  <si>
    <t>総計</t>
  </si>
  <si>
    <t>（２）数値合計順で並べ替えしたい時</t>
  </si>
  <si>
    <t>　　　折り畳んだ状態で「データ／並べ替え」しないと</t>
  </si>
  <si>
    <t>　　　順番がかわりません。</t>
  </si>
  <si>
    <t>（３）行と列の入れ替えをしたい。</t>
  </si>
  <si>
    <t>　　　「編集／コピー」</t>
  </si>
  <si>
    <t>Ｂ</t>
  </si>
  <si>
    <t>Ｃ</t>
  </si>
  <si>
    <t>Ｄ</t>
  </si>
  <si>
    <t>（４）あとから選択範囲をたためるようにしたい</t>
  </si>
  <si>
    <t>　　　「データ／グループとアウトラインの設定」「グループ化」「グループ解除」</t>
  </si>
  <si>
    <t>[+]で展開し、[-]でたたむ。</t>
  </si>
  <si>
    <t>これを使わずしてEXCELは語れない。</t>
  </si>
  <si>
    <t>マウスでひきずって位置を変えるとテーブルのレイアウトが変わります。</t>
  </si>
  <si>
    <t>［数値平均結果］</t>
  </si>
  <si>
    <t>氏名</t>
  </si>
  <si>
    <t>男女</t>
  </si>
  <si>
    <t>バイク所有</t>
  </si>
  <si>
    <t>満足度％</t>
  </si>
  <si>
    <t>平均:満足度％</t>
  </si>
  <si>
    <t>合計:満足度％</t>
  </si>
  <si>
    <t>男</t>
  </si>
  <si>
    <t>YES</t>
  </si>
  <si>
    <t>NO</t>
  </si>
  <si>
    <t>計</t>
  </si>
  <si>
    <t>女</t>
  </si>
  <si>
    <t>％</t>
  </si>
  <si>
    <t>女 計</t>
  </si>
  <si>
    <t>か</t>
  </si>
  <si>
    <t>範囲を選択しておき、「データ／ピボットテーブル」</t>
  </si>
  <si>
    <t>き</t>
  </si>
  <si>
    <t>男 計</t>
  </si>
  <si>
    <t>く</t>
  </si>
  <si>
    <t>け</t>
  </si>
  <si>
    <t>こ</t>
  </si>
  <si>
    <t>［人数カウント結果］</t>
  </si>
  <si>
    <t>人数</t>
  </si>
  <si>
    <t>人</t>
  </si>
  <si>
    <t>ピボットテーブルウィザード４／４、ピボットテーブル先頭セルを</t>
  </si>
  <si>
    <t>空欄にすると新しいワークシートに作成されます。</t>
  </si>
  <si>
    <t>できた表（テーブル）を加工したい時は、コピーして</t>
  </si>
  <si>
    <r>
      <t>「編集／形式選択ペースト（貼り付け）」</t>
    </r>
    <r>
      <rPr>
        <sz val="12"/>
        <rFont val="ＭＳ 明朝"/>
        <family val="1"/>
      </rPr>
      <t>で置き換えして下さい。</t>
    </r>
  </si>
  <si>
    <t>そのままだとデータとの関係付けがされています。</t>
  </si>
  <si>
    <t>「データ／データ更新」するとテーブルも変わります。</t>
  </si>
  <si>
    <t>グラフウィザードで右のグラフのようになります。</t>
  </si>
  <si>
    <t>表の数値の順番とグラフの順番が逆でわかりにくい。</t>
  </si>
  <si>
    <t>軸の数字をダブルクリック</t>
  </si>
  <si>
    <t>通常は設定を替えたい所をダブルクリックすれば</t>
  </si>
  <si>
    <t>変更できますが、この場合異なります。</t>
  </si>
  <si>
    <t>カラーだとわからないので出力前に変更。</t>
  </si>
  <si>
    <t>変えたい所をダブルクリックすればメニューが出ます。</t>
  </si>
  <si>
    <t>真円、正方形を書きたいときShiftを</t>
  </si>
  <si>
    <t>押しながら円を書いてみてください。</t>
  </si>
  <si>
    <t>書いたあとセル幅を変更すると、歪みます。</t>
  </si>
  <si>
    <t>X-Yの重ね合わせグラフを作成する手順。</t>
  </si>
  <si>
    <t>グラフの合成、Excel7.0からコピー／貼付けで、簡単にできます。（下記）</t>
  </si>
  <si>
    <t>（１）グラフの合成</t>
  </si>
  <si>
    <t>Excel7.0からコピーと貼付けで合成ができます。</t>
  </si>
  <si>
    <t>「い」のグラフを選んでおき「編集／コピー」</t>
  </si>
  <si>
    <t>「あ」のグラフを選び、「編集／貼付け」</t>
  </si>
  <si>
    <t>　　　　　</t>
  </si>
  <si>
    <t>P-L</t>
  </si>
  <si>
    <t>a</t>
  </si>
  <si>
    <t>b</t>
  </si>
  <si>
    <t>c</t>
  </si>
  <si>
    <t>Ｐ</t>
  </si>
  <si>
    <t>「グラフウィザード」：棒グラフのマークのボタン</t>
  </si>
  <si>
    <t>各種変更は変更したい箇所をダブルクリックすれば、メニューが出ます。</t>
  </si>
  <si>
    <t>下地の色：白の下地（なし）の方がみやすい。</t>
  </si>
  <si>
    <t>色を使うとき、白黒のプリンターでは真黒になる場合があるので、パターンで変更。</t>
  </si>
  <si>
    <t>目盛りを合わせたい時、：目盛りの数値をダブルクリック</t>
  </si>
  <si>
    <t>セル巾の違う表を並べてプリントしたい。</t>
  </si>
  <si>
    <t>「表示／ツールバー／ユーザー設定／ツール」</t>
  </si>
  <si>
    <t>ツールバーに引きずって追加します。</t>
  </si>
  <si>
    <t>カメラ</t>
  </si>
  <si>
    <t>使い方は簡単です。必要なところを選択しカチャっと写し、好きなところへクリックします。</t>
  </si>
  <si>
    <t>この場合、コピーとちがい、もとのデータを修正するとこちらもかわります。</t>
  </si>
  <si>
    <t>ダブルクリックすると、その元のシートへ移動します。</t>
  </si>
  <si>
    <t>大きさも変形出来ます。</t>
  </si>
  <si>
    <t>印刷など、Ａ４の大きさに広げると</t>
  </si>
  <si>
    <t>間違いがすくない。</t>
  </si>
  <si>
    <t>同じ項目をキーにして、データの合成を行いたい。</t>
  </si>
  <si>
    <t>A.XLS</t>
  </si>
  <si>
    <t>B.XLS</t>
  </si>
  <si>
    <t>項目1</t>
  </si>
  <si>
    <t>項目2</t>
  </si>
  <si>
    <t>項目a</t>
  </si>
  <si>
    <t>項目ｂ</t>
  </si>
  <si>
    <t>ア</t>
  </si>
  <si>
    <t>aaa</t>
  </si>
  <si>
    <t>イ</t>
  </si>
  <si>
    <t>bbb</t>
  </si>
  <si>
    <t>ウ</t>
  </si>
  <si>
    <t>ccc</t>
  </si>
  <si>
    <t>エ</t>
  </si>
  <si>
    <t>ddd</t>
  </si>
  <si>
    <t>オ</t>
  </si>
  <si>
    <t>eee</t>
  </si>
  <si>
    <t>C.XLS</t>
  </si>
  <si>
    <t>合致した所のみ合成</t>
  </si>
  <si>
    <t>ソートしていなくともＯＫ</t>
  </si>
  <si>
    <t>「表示／改ページプレビュー」</t>
  </si>
  <si>
    <t>印刷のページ設定ができます。</t>
  </si>
  <si>
    <t>=COUNTIF(G40:G44,"&gt;=4")</t>
  </si>
  <si>
    <t>条件に合うものを数える。</t>
  </si>
  <si>
    <t>書式設定されたグラフを左のグラフに貼り付けると、</t>
  </si>
  <si>
    <t>コピーした側の設定となります。</t>
  </si>
  <si>
    <t>標準的なグラフ書式を雛形として用意しておくと</t>
  </si>
  <si>
    <t>簡単に貼り付けて設定できます。</t>
  </si>
  <si>
    <t>選んでコピー</t>
  </si>
  <si>
    <t>グラフを選んで貼り付け</t>
  </si>
  <si>
    <t>結果</t>
  </si>
  <si>
    <t>Ｌ</t>
  </si>
  <si>
    <t>Ｌ</t>
  </si>
  <si>
    <t>・凡例の名称を変更する場合</t>
  </si>
  <si>
    <t>　グラフ上で右ボタン</t>
  </si>
  <si>
    <t>　元のデータ／系列の名前をセルを選び変更</t>
  </si>
  <si>
    <t>　グラフオプション／タイトルとラベル</t>
  </si>
  <si>
    <t>・グラフタイトルは後から修正</t>
  </si>
  <si>
    <t>↓書式／セル／</t>
  </si>
  <si>
    <t>右に寄っている。</t>
  </si>
  <si>
    <t>↓書式／セル／表示形式／</t>
  </si>
  <si>
    <t>　　数値・負の表示形式"-1234.10"（桁数2）</t>
  </si>
  <si>
    <t>　　表示形式"0.00"</t>
  </si>
  <si>
    <t>右側に余白あり。</t>
  </si>
  <si>
    <t>枠をつけたときなど見やすい。</t>
  </si>
  <si>
    <t>書式変更は右ボタンクリックにて可。</t>
  </si>
  <si>
    <t>センターだと小数点がずれる。</t>
  </si>
  <si>
    <t>一括で変更できます。（サイズはＭＳゴシックなど少し大きいのでmac１２-&gt;ms１１位が適）</t>
  </si>
  <si>
    <t>行や列全体に対してもできます。</t>
  </si>
  <si>
    <t>A</t>
  </si>
  <si>
    <t>B</t>
  </si>
  <si>
    <t>A*B</t>
  </si>
  <si>
    <t>これが裏技だ！！</t>
  </si>
  <si>
    <t>・式の入ったセルをコピーする。</t>
  </si>
  <si>
    <t>・式を貼り付けする。</t>
  </si>
  <si>
    <t>１．式の入った左となりのセルをshiftしながら選択。</t>
  </si>
  <si>
    <t>２．マウスを枠のしたへずらし↑に変わったところで</t>
  </si>
  <si>
    <t>　　shiftしながらダブルクリックするとしたまで選択される。</t>
  </si>
  <si>
    <t>３．右側の空白セルの位置へマウスをもってきて</t>
  </si>
  <si>
    <t>　　shiftしながらシングルクリックする。</t>
  </si>
  <si>
    <t>このボタンツールバーにいれておくと楽。</t>
  </si>
  <si>
    <t>表示／ツールバー／ユーザー設定／コマンド／ファイル／印刷範囲の設定</t>
  </si>
  <si>
    <t>96.03.22初版</t>
  </si>
  <si>
    <t>-&gt;手順参照</t>
  </si>
  <si>
    <t>合計の76を「挿入／名前／a」と付けておきます。</t>
  </si>
  <si>
    <t>「編集／形式を選択して貼り付け／行列を入れ替える」</t>
  </si>
  <si>
    <t>（１）「軸の書式設定／目盛り／軸の反転」</t>
  </si>
  <si>
    <t>（２）棒グラフを重ね合わせるには？</t>
  </si>
  <si>
    <t>グラフの棒を選択しておき右ボタン</t>
  </si>
  <si>
    <t>「データ系列の書式設定／オプション／棒の重なり」</t>
  </si>
  <si>
    <t>「データ系列の書式設定／系列の順序」で上下関係が変更できます。</t>
  </si>
  <si>
    <t>　だいたい合わせて配置してください。</t>
  </si>
  <si>
    <t>ページを区切っておくとあとで枠が変わっても対応が楽です。</t>
  </si>
  <si>
    <t>図形を選んで右ボタンクリック</t>
  </si>
  <si>
    <t>としておくとセル幅がかわったり、行を挿入しても形がかわりません。</t>
  </si>
  <si>
    <t>紙のサイズに全部入れたいときは</t>
  </si>
  <si>
    <t>「プレビュー／設定／ページ／拡大縮小印刷／横１縦１ページへ印刷」</t>
  </si>
  <si>
    <t>ファイル名さえわかれば、他の人でも検索して探すことができます。</t>
  </si>
  <si>
    <t>日付を入れておけば、いつの時点のものか確認できます。</t>
  </si>
  <si>
    <t>最近は長いファイル名も使えるので更新した日を付けておくと間違いが少ないです。</t>
  </si>
  <si>
    <t>同じファイル名で他のパソコンの古いものを使ってしまうことを防止する。</t>
  </si>
  <si>
    <t>「プレビュー／設定／ヘッダー・フッター」</t>
  </si>
  <si>
    <t>　　プリントが見た目とちがいズレがある。</t>
  </si>
  <si>
    <t>（２）初心者の方へ</t>
  </si>
  <si>
    <t>または、選択してから右ボタンクリックです。</t>
  </si>
  <si>
    <t>Fmatch = "" '初期値／エラーの時。ないと#valueとなる。</t>
  </si>
  <si>
    <t xml:space="preserve">     Fmatch1 = Application.Match(検査文字a, 検査範囲b, 0)</t>
  </si>
  <si>
    <t>On Error GoTo lastline</t>
  </si>
  <si>
    <t xml:space="preserve">     Fmatch = 抽出範囲c(Fmatch1).Formula    'データの取り出し</t>
  </si>
  <si>
    <t>lastline:</t>
  </si>
  <si>
    <t>End Function</t>
  </si>
  <si>
    <t>Excel／ＶＢＡなどを使ってできます。</t>
  </si>
  <si>
    <t>裏技のVBAシリーズをご覧ください。以下はその中の一例です。</t>
  </si>
  <si>
    <t>とするとＡ４など設定サイズ内に縮小して印刷してくれます。</t>
  </si>
  <si>
    <r>
      <t>オートシェイプの書式設定／プロパティ／</t>
    </r>
    <r>
      <rPr>
        <sz val="18"/>
        <color indexed="10"/>
        <rFont val="ＭＳ 明朝"/>
        <family val="1"/>
      </rPr>
      <t>・セルにあわせて移動するがサイズ変更はしない。</t>
    </r>
  </si>
  <si>
    <t>・各色の部分を選び、散布図でひとつづつグラフ作成してからコピー／貼り付けします。</t>
  </si>
  <si>
    <t>・棒グラフの場合はセルの数値をコピーして貼り付ければＯＫです。</t>
  </si>
  <si>
    <t>構文　　=VLOOKUP(検索値,範囲,列番号,検索型)</t>
  </si>
  <si>
    <t>構文例　=VLOOKUP(RC[-2],HLPVLOOK.xls!範囲１,3)</t>
  </si>
  <si>
    <t>data</t>
  </si>
  <si>
    <t>列１のコピー</t>
  </si>
  <si>
    <t>列２のコピー</t>
  </si>
  <si>
    <t>e</t>
  </si>
  <si>
    <t>こちらの項目は並びがばらばらでも構いません。</t>
  </si>
  <si>
    <t>f</t>
  </si>
  <si>
    <t>カメラ表示</t>
  </si>
  <si>
    <t>ｇ</t>
  </si>
  <si>
    <t>ダブルクリックで元のページへ。</t>
  </si>
  <si>
    <t>コピー元が並べ替えしていない場合</t>
  </si>
  <si>
    <t>データが次の値(範囲）になった時の</t>
  </si>
  <si>
    <t>前の位置の値を取り出します。</t>
  </si>
  <si>
    <t>コピー元の最初の値より前の値を指定すると、</t>
  </si>
  <si>
    <t>詳細はヘルプを見てください。</t>
  </si>
  <si>
    <t>ノーアンサーとなります。</t>
  </si>
  <si>
    <t>範囲の所へは、他のBOOK名で指定できます。</t>
  </si>
  <si>
    <t>検索項目</t>
  </si>
  <si>
    <t>取り出しデータ1</t>
  </si>
  <si>
    <t>取り出しデータ2</t>
  </si>
  <si>
    <t>d</t>
  </si>
  <si>
    <t>黄色の範囲を｢挿入/名前/範囲１」で定義</t>
  </si>
  <si>
    <t>データは検索項目の列で「データ/並べ替え」をしてあること。</t>
  </si>
  <si>
    <t>水色の範囲を｢挿入/名前/範囲２」で定義</t>
  </si>
  <si>
    <t>「データ/並べ替え」していない場合</t>
  </si>
  <si>
    <t>検索項目は左側におく必要があります。</t>
  </si>
  <si>
    <t>構文　　=VLOOKUP(検索値,範囲,列番号,検索型)</t>
  </si>
  <si>
    <t>（１）データがきれいにソートされている場合はVLOOKUP</t>
  </si>
  <si>
    <t>　　次のシート「Ｖｌｏｏｋｕｐ検索コピー先」を参照してください。</t>
  </si>
  <si>
    <t>（２）以下は項目１がばらばらになっている場合です。</t>
  </si>
  <si>
    <r>
      <t>　　以上の各種設定は</t>
    </r>
    <r>
      <rPr>
        <sz val="12"/>
        <color indexed="33"/>
        <rFont val="ＭＳ 明朝"/>
        <family val="1"/>
      </rPr>
      <t>「書式/セル」</t>
    </r>
    <r>
      <rPr>
        <sz val="12"/>
        <rFont val="ＭＳ 明朝"/>
        <family val="1"/>
      </rPr>
      <t>で行ないます。右ボタンクリックにても可。</t>
    </r>
  </si>
  <si>
    <t>「書式／セル／表示形式／会計」マイナスを入れなくとも良い。</t>
  </si>
  <si>
    <t>トリムのボタンをツールバーのユーザー設定で追加しておくと便利。</t>
  </si>
  <si>
    <t>（５）挿入／マップ</t>
  </si>
  <si>
    <t>十字のマークがでるので、範囲をマウスで□に設定する。</t>
  </si>
  <si>
    <t>セルを図としてコピーしたいとき</t>
  </si>
  <si>
    <t>（１）縦横のクロスした集計が簡単にできます。</t>
  </si>
  <si>
    <t>　あとから黄色い線を選んでDeleteすれば</t>
  </si>
  <si>
    <t>　様式だけの変更になります。</t>
  </si>
  <si>
    <t>↓青い枠をマウスで変更できます。</t>
  </si>
  <si>
    <t>Function Fmatch(検査文字a, 検査範囲b, 抽出範囲c)</t>
  </si>
  <si>
    <t>=Fmatch(検査文字a, 検査範囲b, 抽出範囲c)</t>
  </si>
  <si>
    <t>セル上で関数として使います。</t>
  </si>
  <si>
    <t>小分類</t>
  </si>
  <si>
    <t>小分類</t>
  </si>
  <si>
    <t>女NO</t>
  </si>
  <si>
    <t>データの個数 : 満足度％</t>
  </si>
  <si>
    <t>平均 : 満足度％</t>
  </si>
  <si>
    <t>女YES</t>
  </si>
  <si>
    <t>男NO</t>
  </si>
  <si>
    <t>男YES</t>
  </si>
  <si>
    <t>（２）分類をマトリックスではなく小分類毎にしたいとき。</t>
  </si>
  <si>
    <t>↑つなげる</t>
  </si>
  <si>
    <t>「挿入/目盛り線」で縦横の線がはいります。</t>
  </si>
  <si>
    <t>　グラフ選択している場合は図形と同じで周りに黒い点（ハンドルマーク）がついています。</t>
  </si>
  <si>
    <t>マイナス値があるとき「パターン／目盛りラベル」で「左端／下端」にすると外に入ります。</t>
  </si>
  <si>
    <t>こちらは並べ替えしていない場合。</t>
  </si>
  <si>
    <r>
      <t>2.</t>
    </r>
    <r>
      <rPr>
        <sz val="12"/>
        <color indexed="10"/>
        <rFont val="ＭＳ 明朝"/>
        <family val="1"/>
      </rPr>
      <t>shift</t>
    </r>
    <r>
      <rPr>
        <sz val="12"/>
        <rFont val="ＭＳ 明朝"/>
        <family val="1"/>
      </rPr>
      <t>しながら「編集／図のコピー」とする。</t>
    </r>
  </si>
  <si>
    <t>3.「画面／用紙にあわせる」どちらでも良い。「ピクチャ形式」</t>
  </si>
  <si>
    <t>＊他のワードなどを図として貼りつける場合は、shiftして貼りつけ。</t>
  </si>
  <si>
    <t>　　（エクセル枠の一番下のライン）に出ます。（切替はステータスバーで右クリック）</t>
  </si>
  <si>
    <t>　　左の数字の１０、２０、３０を選んで枠の下を見てください。</t>
  </si>
  <si>
    <t>＊セル選択範囲の合計や平均、最大値、個数などがステータスバー</t>
  </si>
  <si>
    <t>選択範囲内</t>
  </si>
  <si>
    <t>なんだか良くわからない時は「編集／クリヤ（消去）／書式」をやってみましょう。</t>
  </si>
  <si>
    <t>この中央設定があると間に列挿入などできません。書式をクリアしてやる必要があります。</t>
  </si>
  <si>
    <t>セル選択中央揃え</t>
  </si>
  <si>
    <t>「セルの書式設定／フォント／文字飾り、上付文字」</t>
  </si>
  <si>
    <t>Wordではツールバーにボタンがありますが、エクセルにはありません。</t>
  </si>
  <si>
    <t>2001.04.01</t>
  </si>
  <si>
    <t>たくさんの場所に同じ文章を貼り付けるときめちゃくちゃ速いです。</t>
  </si>
  <si>
    <t>またはメニューのところで右クリックし「図」を出しましょう。</t>
  </si>
  <si>
    <t>追記2006.4.29</t>
  </si>
  <si>
    <r>
      <t>　　　</t>
    </r>
    <r>
      <rPr>
        <b/>
        <sz val="12"/>
        <color indexed="10"/>
        <rFont val="ＭＳ 明朝"/>
        <family val="1"/>
      </rPr>
      <t>選択したセルの枠のとりかたによって、移動、コピーができます。</t>
    </r>
  </si>
  <si>
    <t>CNTRL（APPLE）+Ｖ＝貼り付け（ペースト）</t>
  </si>
  <si>
    <t>●EXCELの制約条件とエラーが出ない工夫</t>
  </si>
  <si>
    <t>Excel 2003</t>
  </si>
  <si>
    <t>Excel 2007</t>
  </si>
  <si>
    <t>列数</t>
  </si>
  <si>
    <t>（2^8）</t>
  </si>
  <si>
    <t>（2^14）</t>
  </si>
  <si>
    <t>行数</t>
  </si>
  <si>
    <t>（2^16）</t>
  </si>
  <si>
    <t>（2^20）</t>
  </si>
  <si>
    <t>色数</t>
  </si>
  <si>
    <t>56色</t>
  </si>
  <si>
    <t>32bit色</t>
  </si>
  <si>
    <t>条件付き書式の条件</t>
  </si>
  <si>
    <t>無制限</t>
  </si>
  <si>
    <t>並べ替え設定フィールド数</t>
  </si>
  <si>
    <t>オートフィルタ リスト表示項目数</t>
  </si>
  <si>
    <t>関数のネストレベル</t>
  </si>
  <si>
    <t>引数の上限個数</t>
  </si>
  <si>
    <t>元に戻せる回数</t>
  </si>
  <si>
    <t>WIN
ALT+RET</t>
  </si>
  <si>
    <t>プリントしてみて「アレー表示されてないよー」</t>
  </si>
  <si>
    <t>E+08というのは10の8乗(10^8）のことです。</t>
  </si>
  <si>
    <t>１．データ数の制限ぎりぎりまで使わない。</t>
  </si>
  <si>
    <t>　　など使い軽くする。</t>
  </si>
  <si>
    <t>２．大きなファイルは分割する。</t>
  </si>
  <si>
    <t>３．画像を貼り付ける時は、/編集/形式選択貼付/jpg</t>
  </si>
  <si>
    <t>４．リンクを避ける。</t>
  </si>
  <si>
    <t>　　資料のインデックスなどリンクをとる場合は多いかと思いますが</t>
  </si>
  <si>
    <t>　　エクセルの子供の側から親を探せないためうっとおしいメッセージが出ます。</t>
  </si>
  <si>
    <t>　　ファイルではなくフォルダをリンクしておくと安心です。</t>
  </si>
  <si>
    <t>　　10MB近いデータを計測する場合もありますが、</t>
  </si>
  <si>
    <t>　　実際にグラフ化などの処理する場合は移動平均や間引きをして</t>
  </si>
  <si>
    <t>　　別のファイルで作業する。</t>
  </si>
  <si>
    <t>　　これらはEXCEL2007などで拡張されてきていますが、</t>
  </si>
  <si>
    <t>　　EXCEL2000を使っている人にはトラブルの原因となります。</t>
  </si>
  <si>
    <t>５．ソートや演算など大きな作業をする前には必ず保存する。一区切りごとに保存。</t>
  </si>
  <si>
    <t xml:space="preserve">    定型化された業務でVBAなどを使って実行するものは</t>
  </si>
  <si>
    <t>セルを選んで、そのまま他のセルを選ぶとセルの番地が入力されてしまいます。</t>
  </si>
  <si>
    <t>改行してから次の操作にしましょう。やってしまったら／編集／元に戻す／</t>
  </si>
  <si>
    <t>（５）書類には必ずファイル名、日付、名前をいれるようにしましょう。</t>
  </si>
  <si>
    <t>1.図形の変形</t>
  </si>
  <si>
    <t>まずは小手調べ</t>
  </si>
  <si>
    <t>図形を選ぶと下図の様に</t>
  </si>
  <si>
    <t>マウスのカーソル（マーク）を</t>
  </si>
  <si>
    <t>その上にもって来るとマークの形が変わります。</t>
  </si>
  <si>
    <t>そこでマウスボタンを押ながら、マウスを移動させます。</t>
  </si>
  <si>
    <t>（ドラッグ）</t>
  </si>
  <si>
    <t>0°、45°、90°方向にしか移動しません。</t>
  </si>
  <si>
    <t>2.図形の線の部分を選ぶと、図の移動になります。</t>
  </si>
  <si>
    <t>　マウス操作に慣れない時はとんでもないものを、引っ掛けて</t>
  </si>
  <si>
    <t>　用紙枠をすっとばしたりしたニガイ経験があるかと思います。</t>
  </si>
  <si>
    <t>慌てずに「編集／元に戻す」</t>
  </si>
  <si>
    <t>3.ダブルクリックすると、設定変更になります。</t>
  </si>
  <si>
    <t>4.せっかく作図した図が、セルの巾が変わったら歪んでしまったよ～。トホホ。</t>
  </si>
  <si>
    <t>左のふたつの円は、ちょっと設定がちがいます。</t>
  </si>
  <si>
    <t>図形をダブルクリックして、設定を見てください。</t>
  </si>
  <si>
    <t>「オブジェクトの書式設定／属性」</t>
  </si>
  <si>
    <t>「●拡大縮小／移動しない」を選んでおくと</t>
  </si>
  <si>
    <t>行番号の境にマウスを持ってきて、下図のように</t>
  </si>
  <si>
    <t>マークが変わった所で、押しながら引きずって</t>
  </si>
  <si>
    <t>セル巾を広げて見てください。</t>
  </si>
  <si>
    <t>図形を選んでの変形、移動はできます。</t>
  </si>
  <si>
    <t>セル巾に連動しなくなるだけです。</t>
  </si>
  <si>
    <t>次の［グリッド］に応用例</t>
  </si>
  <si>
    <t>5.図形の回転はEXCELでは出来ません。</t>
  </si>
  <si>
    <t>［shift］を押しながら正方形を書き</t>
  </si>
  <si>
    <t>それをガイドに４５°方向の矢印は書けます。</t>
  </si>
  <si>
    <t>変形により４方向の斜めの</t>
  </si>
  <si>
    <t>矢印になります。</t>
  </si>
  <si>
    <t>（１）図形をひとつのまとまりにしたい。</t>
  </si>
  <si>
    <t>図形の選択はツールバーのこの矢印のボタンで選択するか、</t>
  </si>
  <si>
    <t>ひとつ選択して、次に選択する時、shiftを押しながら選択してください。</t>
  </si>
  <si>
    <t>左の 「1 」と 「○」 はふたつの図形です。</t>
  </si>
  <si>
    <t>「データ／グループとアウトラインの設定／グループ化・解除」</t>
  </si>
  <si>
    <t>ツールバー／図形描画</t>
  </si>
  <si>
    <t>このようにひとつのまとまりになります。</t>
  </si>
  <si>
    <t>　線巾の比率が変わらない様にする場合</t>
  </si>
  <si>
    <t>　　線巾で太くした場合</t>
  </si>
  <si>
    <t>円ふたつを重ね</t>
  </si>
  <si>
    <t>下の円を黒地にした場合</t>
  </si>
  <si>
    <t>この二つを重ねてグループ化したものです。</t>
  </si>
  <si>
    <t>これは大技のひとつです。</t>
  </si>
  <si>
    <t>最近ワープロ代わりに、EXCELを使い始める人が多く</t>
  </si>
  <si>
    <t>1.セルのグリッド表示</t>
  </si>
  <si>
    <t>セル全体を選択し（行列番号の左上空白部を選択）、「書式／列／巾／1.4」</t>
  </si>
  <si>
    <t>文字サイズ12で行高さが16、列巾1.4～1.7位でしょうか。</t>
  </si>
  <si>
    <t>使っているモニターで見え方が変わるし、プリンタ余白により</t>
  </si>
  <si>
    <t>印字の正方形の度合いも変わるかと思います。</t>
  </si>
  <si>
    <t>2.行列番号を消す。</t>
  </si>
  <si>
    <t>「ツール／オプション／表示／ウィンドオプション／行列番号のｘを消す」</t>
  </si>
  <si>
    <t>3.図形をグリッド上に書く。</t>
  </si>
  <si>
    <t>配布先</t>
  </si>
  <si>
    <t>セルの罫線ではありません。</t>
  </si>
  <si>
    <t>G4W</t>
  </si>
  <si>
    <t>ｺﾝﾎﾟｰﾈﾝﾄ開</t>
  </si>
  <si>
    <t>図形のグループ化をしておくと</t>
  </si>
  <si>
    <t>G6W</t>
  </si>
  <si>
    <t>良いですね。</t>
  </si>
  <si>
    <t>Windows　［ALTｷｰ(GRPH)］+マウス操作</t>
  </si>
  <si>
    <t>MAC　　　［ｺﾏﾝﾄﾞｷｰ］+マウス操作</t>
  </si>
  <si>
    <t>でセルの枠に沿った作図が出来ます。形の変形も同様です。</t>
  </si>
  <si>
    <t>文字を大きくして、上の様に字が切れる場合。</t>
  </si>
  <si>
    <t>セルを「書式／行／自動」にしておくと、サイズ変更の度に巾がかわります。</t>
  </si>
  <si>
    <t>5.行の挿入「挿入／行」</t>
  </si>
  <si>
    <t>6.行の削除「編集／削除」</t>
  </si>
  <si>
    <t>セルを選んでこのメニューを実行すればできます。</t>
  </si>
  <si>
    <t>セルを３個分選べば3行分の挿入または削除となります。</t>
  </si>
  <si>
    <t>MAC　　　　：選択したセル上で[cntrl］を押ながらマウスクリック（押す）</t>
  </si>
  <si>
    <t>Windows　  ：選択したセル上でマウス右ボタンでメニューがでます。</t>
  </si>
  <si>
    <t>（１）ブックとワークシートの違い</t>
  </si>
  <si>
    <t>この部分をダブルクリック</t>
  </si>
  <si>
    <t>（２回カチャカチャとマウスボタンを押す）</t>
  </si>
  <si>
    <t>すると、シートの名前が変更できます。</t>
  </si>
  <si>
    <t>ドラッグ（マウスボタンを押しながら引きずる）</t>
  </si>
  <si>
    <t>するとシート位置が変えられます。</t>
  </si>
  <si>
    <t>保存する単位</t>
  </si>
  <si>
    <t>　初心者の方から、時々心配そうに質問があります。</t>
  </si>
  <si>
    <t>　ワークシートが増えてきて、「それぞれで作業した時に保存はされるんだろうか？」</t>
  </si>
  <si>
    <t>　Excelの新しいブックを開いた時のワークシート設定を１枚に変更してください。</t>
  </si>
  <si>
    <t>　最近、電子メールでファイル（ブック）添付される方も多いのですが、</t>
  </si>
  <si>
    <t>　初期設定のシート数16枚そのまま付ける方がおり、記入の有無がわからないので</t>
  </si>
  <si>
    <t>　確認が必要になります。</t>
  </si>
  <si>
    <t>　念のために空のシートを見るのはむなしい。</t>
  </si>
  <si>
    <t>　新しいシートの追加は簡単です。「挿入／ワークシート」</t>
  </si>
  <si>
    <t>（１）複数のファイルを同時に見る。（開く）</t>
  </si>
  <si>
    <t>　ご存じかとは思いますが、Excelでは同時にいくつものファイル（ブック）を</t>
  </si>
  <si>
    <t>　開く（呼ぶ）ことができます。</t>
  </si>
  <si>
    <t>　「ｳｨﾝﾄﾞｳ／整列」で上下や左右に並べて比較しながら見ることができます。</t>
  </si>
  <si>
    <t>　ファイル（ブック）間でデータの合計をとることも出来ます。</t>
  </si>
  <si>
    <t>　縦積整列の例</t>
  </si>
  <si>
    <t>画面全体に広がるボタン</t>
  </si>
  <si>
    <t>広がってから再度選ぶと</t>
  </si>
  <si>
    <t>　閉じるボタン</t>
  </si>
  <si>
    <t>（クリック）</t>
  </si>
  <si>
    <t>前の大きさに戻ります。</t>
  </si>
  <si>
    <t>　「ウィンドウ／新しいウィンドウを開く」で</t>
  </si>
  <si>
    <t>　　同じワークシートでも、異なったシートでも、同時にふたつ見ることができます。</t>
  </si>
  <si>
    <t>　この場で実行すると、ウィンドウメニューの下に　</t>
  </si>
  <si>
    <t>レ</t>
  </si>
  <si>
    <t>　とふたつ表示されます。</t>
  </si>
  <si>
    <t>　「ウィンドウ／整列」で画面を分けて表示できます。</t>
  </si>
  <si>
    <t>　閉じるボタンでなくすことができます。</t>
  </si>
  <si>
    <t>　ひとつを拡大／縮小画面にしても良いですね。</t>
  </si>
  <si>
    <t>　定型の用紙、データフォーマットをコピーして</t>
  </si>
  <si>
    <t>　それを元に作業を追加する場合。</t>
  </si>
  <si>
    <t>　また、データを「編集のコピー／貼り付け（ペースト）」をする方もおられるかと思います。</t>
  </si>
  <si>
    <t>　その場合、シートに貼り付けるとセル巾が元の巾とちがってしまい、</t>
  </si>
  <si>
    <t>　再度、巾調整が必要となってしまいます。</t>
  </si>
  <si>
    <t>　私もExcel4.0の習慣でしばらく「編集のコピー／貼り付け（ペースト）」していました。</t>
  </si>
  <si>
    <t>　計算式があっても、関係は保たれます。</t>
  </si>
  <si>
    <t>　例えば、複数のブックの集計（ピボットテーブルなどで）した結果を集めて、</t>
  </si>
  <si>
    <t>　更に合計をしたい様な場合、シートの寄せ集めが簡単です。</t>
  </si>
  <si>
    <t>移動の場合、元の［ブック1］から</t>
  </si>
  <si>
    <t>シートはなくなります。</t>
  </si>
  <si>
    <t>そのまま、ふたつのファイルを</t>
  </si>
  <si>
    <t>保存すれば、シート削除の手間も</t>
  </si>
  <si>
    <t>データの二重持ちもありません。</t>
  </si>
  <si>
    <t>付けてある名前の定義もコピーされます。</t>
  </si>
  <si>
    <t>　移動先ブック名を［ブック2］、挿入先をワークシートの（末尾へ移動）とします。</t>
  </si>
  <si>
    <t>「ｘ移動せずにコピーする」で元の［ブック1］にシートは残ります。</t>
  </si>
  <si>
    <t>　「データ／統合」を一度セットしておくと　繰り返し計算できます。</t>
  </si>
  <si>
    <t>　但し、後から行挿入すると位置が変わり、結果がおかしくなります。</t>
  </si>
  <si>
    <t>項目b</t>
  </si>
  <si>
    <t>　同一シートであれば計算式の方が、わかりやすいと思います。</t>
  </si>
  <si>
    <t>　定型のブック（データファイル）の合計を求めたりする時、</t>
  </si>
  <si>
    <t>　統合によりブックを開くことなし集計がされます。</t>
  </si>
  <si>
    <t>　このシート（１）で雰囲気をつかんで次の統合例（２）を理解してください。</t>
  </si>
  <si>
    <t>統合</t>
  </si>
  <si>
    <t>こちらは計算式で合計を求めた場合です。</t>
  </si>
  <si>
    <t>と実行してください。また［統合の項目A］のセルだけ選んだ場合はその行だけ値更新されます。</t>
  </si>
  <si>
    <t>下の空白セルを一個選択してから実行すると、新しく結果が出てきます。</t>
  </si>
  <si>
    <t>保存されている複数のシートの統合</t>
  </si>
  <si>
    <t>統合元とリンクを取っておくと、統合したファイルを開いた時</t>
  </si>
  <si>
    <t>リンクしたデータの更新をするかメッセージが出ます。</t>
  </si>
  <si>
    <t>統合すると下の様にセルがグループ化され、</t>
  </si>
  <si>
    <t>行のレベルボタン［1］［2］がつきます。［1］で行がたたまれます。</t>
  </si>
  <si>
    <t>統合test1</t>
  </si>
  <si>
    <t>セルの中には統合元（データの引用元）の式が入っています。</t>
  </si>
  <si>
    <t>統合test2</t>
  </si>
  <si>
    <t>三角のマークを選ぶとリストが出ます。（ドロップダウンリスト）</t>
  </si>
  <si>
    <t>「参照」を選ぶことで保存されている他のファイルを選ぶことができます。</t>
  </si>
  <si>
    <t>そのシート上のどの範囲を統合するかは</t>
  </si>
  <si>
    <t>現在開いているシート上で範囲選択できます。</t>
  </si>
  <si>
    <t>その後、「追加」で「統合元一覧」に追加されます。</t>
  </si>
  <si>
    <t>「統合の基準」は見だし（タイトル）が</t>
  </si>
  <si>
    <t>上にあるか下にあるかで選択します。</t>
  </si>
  <si>
    <t>統合元とリンクをとっていない場合は下の様に集計結果のみとなります。</t>
  </si>
  <si>
    <t>この下の空白セルを選んでから「データ／統合／x統合元とリンク／OK」実行してみてください。</t>
  </si>
  <si>
    <t>このデータは［統合1(2)］で使われるリンクファイルです。</t>
  </si>
  <si>
    <t>修正すると統合先の集計結果が変わります。</t>
  </si>
  <si>
    <t>DATA1</t>
  </si>
  <si>
    <t>DATA2</t>
  </si>
  <si>
    <t>A1</t>
  </si>
  <si>
    <t>A2</t>
  </si>
  <si>
    <t>A3</t>
  </si>
  <si>
    <t>B1</t>
  </si>
  <si>
    <t>B2</t>
  </si>
  <si>
    <t>B3</t>
  </si>
  <si>
    <t>水色部分の範囲でドーナツグラフを作ると</t>
  </si>
  <si>
    <t>下の様になります。</t>
  </si>
  <si>
    <t>DATA1の最初に合計を入れて、他は0にするのがポイント。</t>
  </si>
  <si>
    <t>ＣまたはＤの外側のドーナツをダブルクリック（カチャカチャ）で選択。</t>
  </si>
  <si>
    <t>グラフの枠がハッチング（斜線の縁取り）になっていない場合は２回必要。</t>
  </si>
  <si>
    <t>パターン設定のBOXがでたら輪郭、領域を「なし」にする</t>
  </si>
  <si>
    <t>中の文字を変えたい場合、ダブルクリックだと、文字サイズやパターンなどの変更になり、</t>
  </si>
  <si>
    <t>通常の１回クリックで文字の回りが太枠になったら変更できます。</t>
  </si>
  <si>
    <t>A1→A</t>
  </si>
  <si>
    <t>（１）同じグラフなのに、外枠の大きさに対し</t>
  </si>
  <si>
    <t>　　　グラフのサイズが違っている。</t>
  </si>
  <si>
    <t>「書式／選択した凡例」などで凡例位置を変更したあと</t>
  </si>
  <si>
    <t>もとの位置に戻しても、一度小さくなったグラフは元に</t>
  </si>
  <si>
    <t>タイトル</t>
  </si>
  <si>
    <t>軸ラベル</t>
  </si>
  <si>
    <t>項目ラベル</t>
  </si>
  <si>
    <t>などを</t>
  </si>
  <si>
    <t>あとから消去した</t>
  </si>
  <si>
    <t>場合なども同様です。</t>
  </si>
  <si>
    <t>枠線のダブルクリックでは、図形の様にメニューがでません。</t>
  </si>
  <si>
    <t>MAC　　　　：選択するグラフ上で[cntrl］を押ながらマウスクリック（押す）</t>
  </si>
  <si>
    <t>Windows　  ：選択するグラフ上でマウス右ボタンでメニューがでます。</t>
  </si>
  <si>
    <t>「オブジェクトの書式設定／属性／●拡大縮小・移動しない」</t>
  </si>
  <si>
    <t>（３）グラフの上に文字を書く。</t>
  </si>
  <si>
    <t>このふたつは一見同じように見えますが、右側の入れかたをお奨めします。</t>
  </si>
  <si>
    <t>同じテキストボックスで記入してありますが、</t>
  </si>
  <si>
    <t>テキストボックス記入です。</t>
  </si>
  <si>
    <t>左の場合、</t>
  </si>
  <si>
    <t>グラフを拡大・縮小したり、印刷の際に文字の位置がずれてしまいます。</t>
  </si>
  <si>
    <t>SPCC</t>
  </si>
  <si>
    <t>=IF(ISERROR(FIND("SP",B3)),"0","1")</t>
  </si>
  <si>
    <t>SPHC</t>
  </si>
  <si>
    <t>ISERROR関数はFALSE（誤り）、TRUE（正）の判定。</t>
  </si>
  <si>
    <t>SS41</t>
  </si>
  <si>
    <t>これがないと下の様になります。</t>
  </si>
  <si>
    <t>S45C</t>
  </si>
  <si>
    <t>SS41/SPCC</t>
  </si>
  <si>
    <t>「書式／セル／表示形式／定義［00000］」</t>
  </si>
  <si>
    <t>00012</t>
  </si>
  <si>
    <t>同じ様に見えますがこれは文字列です。</t>
  </si>
  <si>
    <t>00030</t>
  </si>
  <si>
    <t>数字に戻すには「=VALUE（セル）」</t>
  </si>
  <si>
    <t>01000</t>
  </si>
  <si>
    <t>「書式／セル／表示形式／定義［#,###千円］」</t>
  </si>
  <si>
    <t>これは数字なので、計算できます。</t>
  </si>
  <si>
    <t>佐々木</t>
  </si>
  <si>
    <t>「書式／セル／表示形式／定義［素敵な@さん］」</t>
  </si>
  <si>
    <t>前後に　"　がつきます。</t>
  </si>
  <si>
    <t>変えたい範囲をマウスでなぞって選択し、ツールバーのサイズで変更</t>
  </si>
  <si>
    <t>「書式／セル／フォント／文字飾り」の下付き文字とは異なります。</t>
  </si>
  <si>
    <t>セル内の
改行を
MACは
[option］
+［ｺﾏﾝﾄﾞ］
+［return］</t>
  </si>
  <si>
    <t>セル内の
改行を
WINDOWSは
[ALT］
+［return］</t>
  </si>
  <si>
    <t>で出来ますが、文字のカーソル（入力位置を表す縦棒）位置がツールバーの下にある</t>
  </si>
  <si>
    <t>数式バーの所にあると挿入できません。</t>
  </si>
  <si>
    <t>セルを選んですぐは入るのに後から入らない？と悩みました。</t>
  </si>
  <si>
    <t>シート上の文字の位置でダブルクリックしてカーソル（点滅の縦棒）を出してからならOKです。</t>
  </si>
  <si>
    <t>・イメージデータ取り込み</t>
  </si>
  <si>
    <t>（１）.jpg、gifなど元の画像を出来るだけ圧縮した形で保存します｡</t>
  </si>
  <si>
    <t>　挿入／図／ファイルから、で行なってください｡</t>
  </si>
  <si>
    <t>　画像ソフト上で切り取り／貼り付けするとサイズが大きくなります｡</t>
  </si>
  <si>
    <t>（２）ＷＩＮ、Ｍａｃ間も問題ありません。</t>
  </si>
  <si>
    <t>（３）取り込んだ画像の一部をカットしたい時</t>
  </si>
  <si>
    <t>　　このボタンで行ないます。</t>
  </si>
  <si>
    <t>　　ツール／ユーザー設定／コマンド／図形描画</t>
  </si>
  <si>
    <t>データは広く持っていますので、画像編集プログラムで</t>
  </si>
  <si>
    <t>元画像を小さくされることをお勧めします｡</t>
  </si>
  <si>
    <t>トリムの例：</t>
  </si>
  <si>
    <t>点ハンドルマークが出ます。</t>
  </si>
  <si>
    <t>ここが裏技</t>
  </si>
  <si>
    <r>
      <t>[shift]を押しながら</t>
    </r>
    <r>
      <rPr>
        <sz val="12"/>
        <rFont val="ＭＳ 明朝"/>
        <family val="1"/>
      </rPr>
      <t>マウス操作をすると</t>
    </r>
  </si>
  <si>
    <t>　定型の用紙など貼り付けておくのに都合が良いですね。</t>
  </si>
  <si>
    <t>EXCEL97から出来るようになりました。</t>
  </si>
  <si>
    <t>Word,PowerPointｎメニューが共通になりました。</t>
  </si>
  <si>
    <t>6.自由な図形</t>
  </si>
  <si>
    <t>（１）マウスを押しながら引きずると鉛筆のマークで</t>
  </si>
  <si>
    <t>　　　フリーハンド作図</t>
  </si>
  <si>
    <t>　　　そのまま、マウスボタンを放して</t>
  </si>
  <si>
    <t>　　　次の場所でボタンを押すと直線になります。</t>
  </si>
  <si>
    <t>　　　ダブルクリックすると終了</t>
  </si>
  <si>
    <t>（２）開放していても塗りつぶしはできます。</t>
  </si>
  <si>
    <t>（３）右ボタンか「図形の調整／頂点の編集」で形の変更ができます。</t>
  </si>
  <si>
    <t>　　　　修正点がでている状態で右ボタンクリックすると、点の追加削除ができます。</t>
  </si>
  <si>
    <t>（４）２００％で絵を書くと曲線のポイントが少なくなります。</t>
  </si>
  <si>
    <t>　　　　あとで拡大して使うと、エゴエゴなりにくい。</t>
  </si>
  <si>
    <t>７．イメージ図をエクセルの線にして容量を小さくしたい。</t>
  </si>
  <si>
    <t>またはプロフィールだけ抜き出したい。</t>
  </si>
  <si>
    <t>図を挿入して、その上からなぞります。</t>
  </si>
  <si>
    <t>ポイントを多めにとって多角形にしたほうがうまくいきます。</t>
  </si>
  <si>
    <t>大きめに作ってあとで小さくします。</t>
  </si>
  <si>
    <r>
      <t>この矢印のボタンを押してあると、</t>
    </r>
    <r>
      <rPr>
        <sz val="12"/>
        <color indexed="33"/>
        <rFont val="ＭＳ 明朝"/>
        <family val="1"/>
      </rPr>
      <t>そのままではセル入力できません</t>
    </r>
    <r>
      <rPr>
        <sz val="12"/>
        <rFont val="ＭＳ 明朝"/>
        <family val="1"/>
      </rPr>
      <t>。</t>
    </r>
  </si>
  <si>
    <r>
      <t>押し直すか</t>
    </r>
    <r>
      <rPr>
        <b/>
        <sz val="12"/>
        <color indexed="56"/>
        <rFont val="ＭＳ 明朝"/>
        <family val="1"/>
      </rPr>
      <t>ダブルクリック</t>
    </r>
    <r>
      <rPr>
        <sz val="12"/>
        <rFont val="ＭＳ 明朝"/>
        <family val="1"/>
      </rPr>
      <t>。</t>
    </r>
  </si>
  <si>
    <t>（２）図形を拡大／縮小しても</t>
  </si>
  <si>
    <t>　　小さくすると</t>
  </si>
  <si>
    <t>　　太いまま</t>
  </si>
  <si>
    <t>斜罫線</t>
  </si>
  <si>
    <t>97より追加</t>
  </si>
  <si>
    <t>ツールバー／フォームの中にあります。</t>
  </si>
  <si>
    <t>右ボタンにても可。</t>
  </si>
  <si>
    <t>（２）ワークシートの初期枚数設定</t>
  </si>
  <si>
    <t>ここが裏技！</t>
  </si>
  <si>
    <t>　このまま保存すると、二つ表示されたままとなります。</t>
  </si>
  <si>
    <t>（１）同じ様なデータ入力形式があってそれらのシート間の合計、平均などを取りたい時、</t>
  </si>
  <si>
    <t>図形を選んで黒い点（ハンドルマーク）で変形できます。</t>
  </si>
  <si>
    <t>右側はグラフ選択（リックで外枠黒点がでている状態）で</t>
  </si>
  <si>
    <r>
      <t>ここまでサイズ18</t>
    </r>
    <r>
      <rPr>
        <sz val="12"/>
        <rFont val="ＭＳ 明朝"/>
        <family val="1"/>
      </rPr>
      <t>、ここから10</t>
    </r>
  </si>
  <si>
    <r>
      <t>ここまでサイズ18、</t>
    </r>
    <r>
      <rPr>
        <vertAlign val="subscript"/>
        <sz val="18"/>
        <rFont val="ＭＳ 明朝"/>
        <family val="1"/>
      </rPr>
      <t>ここから下付き文字</t>
    </r>
  </si>
  <si>
    <t>　ヘルプ／印刷／ブック</t>
  </si>
  <si>
    <t>　「印刷／印刷対象／ブック全体」にマークする。</t>
  </si>
  <si>
    <t>　印刷プレビューで設定を行なう。</t>
  </si>
  <si>
    <t>ﾃﾞｰﾀ区間</t>
  </si>
  <si>
    <t>頻度</t>
  </si>
  <si>
    <t>累積 %</t>
  </si>
  <si>
    <t>次の級</t>
  </si>
  <si>
    <t>測定データ</t>
  </si>
  <si>
    <t>区間データ</t>
  </si>
  <si>
    <t>「ツール／アドイン／分析ツール」でプログラム追加</t>
  </si>
  <si>
    <t>時間</t>
  </si>
  <si>
    <t>右側に目盛りをもう一個追加したい。</t>
  </si>
  <si>
    <t>月</t>
  </si>
  <si>
    <t>件数</t>
  </si>
  <si>
    <t>台数</t>
  </si>
  <si>
    <t>１月</t>
  </si>
  <si>
    <t>２月</t>
  </si>
  <si>
    <t>３月</t>
  </si>
  <si>
    <t>４月</t>
  </si>
  <si>
    <t>５月</t>
  </si>
  <si>
    <t>６月</t>
  </si>
  <si>
    <t>７月</t>
  </si>
  <si>
    <t>８月</t>
  </si>
  <si>
    <t>９月</t>
  </si>
  <si>
    <t>１０月</t>
  </si>
  <si>
    <t>「ツール／分析ツール」で実行できますが、標準ではメニューが表示されていないはずです。</t>
  </si>
  <si>
    <t>「ツール／アドインマネージャ」で「オプション」の下に追加できます。</t>
  </si>
  <si>
    <t>登録アドイン一覧の中から、「分析ツール、分析ツール-VBA関数」を選択して追加してください。</t>
  </si>
  <si>
    <t>一覧になければ、プログラムが入っていません。再度「setup」で組み込む必要があります。</t>
  </si>
  <si>
    <t>使い方の詳細はヘルプマニュアル検索で「ヒストグラム」等を出して見てください。</t>
  </si>
  <si>
    <t>Excelを使い慣れた方なら、マニュアルを見なくともおよその見当で使えると思います。</t>
  </si>
  <si>
    <t>［　注意　］</t>
  </si>
  <si>
    <t>分析ツールを一度アドイン（追加）すると、次にExcelを起動させた時にも組み込まれます。</t>
  </si>
  <si>
    <t>呼び込みに時間がかかり、メモリも多く使うので再度</t>
  </si>
  <si>
    <t>「ツール／アドインマネージャ」で削除することをお奨めします。</t>
  </si>
  <si>
    <t>最近はパソコンの能力もあがり気にならなくなってきました。</t>
  </si>
  <si>
    <t>数値データ</t>
  </si>
  <si>
    <t>データ区間</t>
  </si>
  <si>
    <t>出現するか回数をカウントをしたものです。</t>
  </si>
  <si>
    <t>ある生産数量範囲の部品点数など表現したりします。</t>
  </si>
  <si>
    <t>グラフ作成まで出来ます。</t>
  </si>
  <si>
    <r>
      <t>ヒストグラム</t>
    </r>
    <r>
      <rPr>
        <sz val="12"/>
        <rFont val="ＭＳ 明朝"/>
        <family val="1"/>
      </rPr>
      <t>というのは、あるデータ区間にどれだけの頻度で</t>
    </r>
  </si>
  <si>
    <t>●ヒストグラム結果参照（次シート）</t>
  </si>
  <si>
    <t>チェックを入れることで新しいシートに結果を出力します。</t>
  </si>
  <si>
    <t>データは前のシート「ヒストグラムデータ」のところにあります。</t>
  </si>
  <si>
    <t>データ名</t>
  </si>
  <si>
    <t>ｘ</t>
  </si>
  <si>
    <t>ｙ</t>
  </si>
  <si>
    <t>a6</t>
  </si>
  <si>
    <t>a7</t>
  </si>
  <si>
    <t>相関の時はデータの範囲全てを選びます。</t>
  </si>
  <si>
    <t>ラベルのチェックをｘにすると、結果に使用されます。</t>
  </si>
  <si>
    <t>標準偏差を関数で求める。</t>
  </si>
  <si>
    <t>σn-1</t>
  </si>
  <si>
    <t>サンプルからの推定</t>
  </si>
  <si>
    <t>σn</t>
  </si>
  <si>
    <t>有限母集団</t>
  </si>
  <si>
    <t>データの範囲を”データ名”と挿入で名前を定義</t>
  </si>
  <si>
    <t>合計 : ｘ</t>
  </si>
  <si>
    <t>データの個数 : ｘ2</t>
  </si>
  <si>
    <t>平均 : ｘ2</t>
  </si>
  <si>
    <t>合計 : ｘ2</t>
  </si>
  <si>
    <t>最大値 : ｘ2</t>
  </si>
  <si>
    <t>最小値 : ｘ3</t>
  </si>
  <si>
    <t>標本標準偏差 : ｘ3</t>
  </si>
  <si>
    <t>標準偏差 : ｘ3</t>
  </si>
  <si>
    <t>標本分散 : ｘ3</t>
  </si>
  <si>
    <t>分散 : ｘ3</t>
  </si>
  <si>
    <t>「ツール／分析ツール／相関」</t>
  </si>
  <si>
    <r>
      <t>同じデータを使って回帰分析も行ってみて下さい。→</t>
    </r>
    <r>
      <rPr>
        <b/>
        <sz val="12"/>
        <color indexed="56"/>
        <rFont val="ＭＳ 明朝"/>
        <family val="1"/>
      </rPr>
      <t>シート「回帰分析」</t>
    </r>
  </si>
  <si>
    <r>
      <t>=</t>
    </r>
    <r>
      <rPr>
        <b/>
        <sz val="12"/>
        <color indexed="56"/>
        <rFont val="ＭＳ 明朝"/>
        <family val="1"/>
      </rPr>
      <t>DSTDEV</t>
    </r>
    <r>
      <rPr>
        <sz val="12"/>
        <rFont val="ＭＳ 明朝"/>
        <family val="1"/>
      </rPr>
      <t>(データ名,B1,B1:B8)</t>
    </r>
  </si>
  <si>
    <r>
      <t>ピボットテーブル</t>
    </r>
    <r>
      <rPr>
        <sz val="12"/>
        <rFont val="ＭＳ 明朝"/>
        <family val="1"/>
      </rPr>
      <t>にても標準偏差が計算できます。</t>
    </r>
  </si>
  <si>
    <t>概要</t>
  </si>
  <si>
    <t>回帰統計</t>
  </si>
  <si>
    <t>重相関 R</t>
  </si>
  <si>
    <t>重決定 R2</t>
  </si>
  <si>
    <t>補正 R2</t>
  </si>
  <si>
    <t>標準誤差</t>
  </si>
  <si>
    <t>観測数</t>
  </si>
  <si>
    <t>分散分析表</t>
  </si>
  <si>
    <t>自由度</t>
  </si>
  <si>
    <t>変動</t>
  </si>
  <si>
    <t>分散</t>
  </si>
  <si>
    <t>観測された分散比</t>
  </si>
  <si>
    <t>有意 F</t>
  </si>
  <si>
    <t>回帰</t>
  </si>
  <si>
    <t>残差</t>
  </si>
  <si>
    <t>係数</t>
  </si>
  <si>
    <t xml:space="preserve">t </t>
  </si>
  <si>
    <t>P-値</t>
  </si>
  <si>
    <t>下限 95%</t>
  </si>
  <si>
    <t>上限 95%</t>
  </si>
  <si>
    <t>下限 95.0%</t>
  </si>
  <si>
    <t>上限 95.0%</t>
  </si>
  <si>
    <t>切片</t>
  </si>
  <si>
    <t>確率</t>
  </si>
  <si>
    <t>百分位数</t>
  </si>
  <si>
    <t>平均</t>
  </si>
  <si>
    <t>中央値（ﾒｼﾞｱﾝ）</t>
  </si>
  <si>
    <t>最頻値（ﾓｰﾄﾞ）</t>
  </si>
  <si>
    <t>標準偏差</t>
  </si>
  <si>
    <t>尖度</t>
  </si>
  <si>
    <t>歪度</t>
  </si>
  <si>
    <t>範囲</t>
  </si>
  <si>
    <t>最小</t>
  </si>
  <si>
    <t>最大</t>
  </si>
  <si>
    <t>標本数</t>
  </si>
  <si>
    <t>最大値(1)</t>
  </si>
  <si>
    <t>最小値(1)</t>
  </si>
  <si>
    <t>信頼区間(95.0%)</t>
  </si>
  <si>
    <t>メニューに無い場合は「ツール／アドイン」で追加する。</t>
  </si>
  <si>
    <r>
      <t>「ツール／分析ツール」</t>
    </r>
    <r>
      <rPr>
        <sz val="12"/>
        <rFont val="Osaka"/>
        <family val="3"/>
      </rPr>
      <t>で基本統計量を求める。</t>
    </r>
  </si>
  <si>
    <t>平均値</t>
  </si>
  <si>
    <t>No/Name</t>
  </si>
  <si>
    <t>最大値</t>
  </si>
  <si>
    <t>最小値</t>
  </si>
  <si>
    <t>ヒストグラム結果（データはヒストグラムデータ(2)のシートにあります。）</t>
  </si>
  <si>
    <t>散布図は縦横２軸を点でプロットしたもの。</t>
  </si>
  <si>
    <t>イタリアの経済学者パレートが発見した所得配分の経験則。</t>
  </si>
  <si>
    <t>「全体の２割程度の高額所得者が社会全体の所得の約８割を占める。」</t>
  </si>
  <si>
    <t>２８（にっぱち）の法則＝パレートの法則</t>
  </si>
  <si>
    <t>パレート図は良く使われます。</t>
  </si>
  <si>
    <t>知りたい項目がはっきりしている場合はネット検索で調べるのが良いでしょう。</t>
  </si>
  <si>
    <t>2009.05.12修正</t>
  </si>
  <si>
    <t>ADC12</t>
  </si>
  <si>
    <t>123-27411-00</t>
  </si>
  <si>
    <t>（５）文字を数字にしたい。</t>
  </si>
  <si>
    <t>アウトラインと意味が異なります。</t>
  </si>
  <si>
    <r>
      <t>（５）非表示。</t>
    </r>
    <r>
      <rPr>
        <sz val="12"/>
        <rFont val="ＭＳ 明朝"/>
        <family val="1"/>
      </rPr>
      <t>この場合は「書式／行／表示しない」、73行～78行を選択しておき「再表示」</t>
    </r>
  </si>
  <si>
    <t>←行番号を見て下さい。</t>
  </si>
  <si>
    <t>合計 : 数値</t>
  </si>
  <si>
    <t>ピボットテーブルの結果</t>
  </si>
  <si>
    <t>（１）EXCELをワープロ代わりに使う時。</t>
  </si>
  <si>
    <t>（２）一度、「ファイル／プレビュー」を実行すると用紙サイズの破線がでます。</t>
  </si>
  <si>
    <t>（３）印刷時は必ずプレビューで確認。</t>
  </si>
  <si>
    <t>（４）図形がたくさんある場合は「挿入／改ページ指定」で</t>
  </si>
  <si>
    <t>http://www.esumi.co.jp/</t>
  </si>
  <si>
    <t>(1)文字の内容による区分け</t>
  </si>
  <si>
    <t>(2)数字を全て同じ桁で表示</t>
  </si>
  <si>
    <t>(3)単位を付けたい</t>
  </si>
  <si>
    <t>(4)前後に同じ文字を付けたい。（データの中身は変えない）</t>
  </si>
  <si>
    <t>(5)同一セル内での文字サイズの変更ができます。</t>
  </si>
  <si>
    <t>(6)セル内での改行の注意</t>
  </si>
  <si>
    <t>●ヒストグラム</t>
  </si>
  <si>
    <t>この説明で理解できない部分などは、使いこんでいる方に聞くようにしてください。</t>
  </si>
  <si>
    <t>「EXCEL　縦書き」「EXCEL　グラフ　合成」など</t>
  </si>
  <si>
    <t>さらっと確認するだけで今より早い方法が見つかるかもしれません。</t>
  </si>
  <si>
    <t>データ線を選んで右クリックで近似曲線の追加ができます。</t>
  </si>
  <si>
    <t>ここでは、特に技術者向けの裏技を紹介します。</t>
  </si>
  <si>
    <t>インストール時追加設定が必要です。MAPボタンが挿入ツールにあります。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</si>
</sst>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quot;’&quot;mm&quot;”&quot;ss&quot;&quot;"/>
    <numFmt numFmtId="178" formatCode="0.00_ "/>
    <numFmt numFmtId="179" formatCode="&quot;Yes&quot;;&quot;Yes&quot;;&quot;No&quot;"/>
    <numFmt numFmtId="180" formatCode="&quot;True&quot;;&quot;True&quot;;&quot;False&quot;"/>
    <numFmt numFmtId="181" formatCode="&quot;On&quot;;&quot;On&quot;;&quot;Off&quot;"/>
    <numFmt numFmtId="182" formatCode="00000"/>
    <numFmt numFmtId="183" formatCode="#,###&quot;千&quot;&quot;円&quot;"/>
    <numFmt numFmtId="184" formatCode="&quot;素&quot;&quot;敵&quot;&quot;な&quot;@&quot;さ&quot;&quot;ん&quot;"/>
    <numFmt numFmtId="185" formatCode=".00%"/>
    <numFmt numFmtId="186" formatCode="0.0"/>
    <numFmt numFmtId="187" formatCode="0_ "/>
    <numFmt numFmtId="188" formatCode="0.000"/>
    <numFmt numFmtId="189" formatCode="0.00_);[Red]\(0.00\)"/>
    <numFmt numFmtId="190" formatCode="0.00000000000000_);[Red]\(0.00000000000000\)"/>
    <numFmt numFmtId="191" formatCode="0.000_);[Red]\(0.000\)"/>
    <numFmt numFmtId="192" formatCode="#,###&quot;万&quot;&quot;円&quot;"/>
  </numFmts>
  <fonts count="74">
    <font>
      <sz val="12"/>
      <name val="ＭＳ Ｐゴシック"/>
      <family val="3"/>
    </font>
    <font>
      <b/>
      <sz val="12"/>
      <name val="Osaka"/>
      <family val="3"/>
    </font>
    <font>
      <i/>
      <sz val="12"/>
      <name val="Osaka"/>
      <family val="3"/>
    </font>
    <font>
      <b/>
      <i/>
      <sz val="12"/>
      <name val="Osaka"/>
      <family val="3"/>
    </font>
    <font>
      <sz val="12"/>
      <name val="Osaka"/>
      <family val="3"/>
    </font>
    <font>
      <sz val="9"/>
      <name val="Osaka"/>
      <family val="3"/>
    </font>
    <font>
      <sz val="12"/>
      <name val="ＭＳ 明朝"/>
      <family val="1"/>
    </font>
    <font>
      <sz val="12"/>
      <color indexed="10"/>
      <name val="ＭＳ 明朝"/>
      <family val="1"/>
    </font>
    <font>
      <sz val="12"/>
      <color indexed="12"/>
      <name val="ＭＳ 明朝"/>
      <family val="1"/>
    </font>
    <font>
      <sz val="12"/>
      <color indexed="33"/>
      <name val="ＭＳ 明朝"/>
      <family val="1"/>
    </font>
    <font>
      <sz val="12"/>
      <color indexed="13"/>
      <name val="ＭＳ 明朝"/>
      <family val="1"/>
    </font>
    <font>
      <sz val="12"/>
      <color indexed="9"/>
      <name val="ＭＳ 明朝"/>
      <family val="1"/>
    </font>
    <font>
      <sz val="12"/>
      <color indexed="8"/>
      <name val="ＭＳ 明朝"/>
      <family val="1"/>
    </font>
    <font>
      <sz val="12"/>
      <color indexed="34"/>
      <name val="ＭＳ 明朝"/>
      <family val="1"/>
    </font>
    <font>
      <b/>
      <sz val="12"/>
      <name val="ＭＳ 明朝"/>
      <family val="1"/>
    </font>
    <font>
      <sz val="12"/>
      <color indexed="14"/>
      <name val="ＭＳ 明朝"/>
      <family val="1"/>
    </font>
    <font>
      <sz val="18"/>
      <name val="ＭＳ 明朝"/>
      <family val="1"/>
    </font>
    <font>
      <sz val="8"/>
      <name val="Osaka"/>
      <family val="3"/>
    </font>
    <font>
      <sz val="6"/>
      <name val="ＭＳ Ｐゴシック"/>
      <family val="3"/>
    </font>
    <font>
      <vertAlign val="superscript"/>
      <sz val="12"/>
      <name val="ＭＳ 明朝"/>
      <family val="1"/>
    </font>
    <font>
      <sz val="5.75"/>
      <name val="ＭＳ Ｐゴシック"/>
      <family val="3"/>
    </font>
    <font>
      <sz val="5.25"/>
      <name val="ＭＳ Ｐゴシック"/>
      <family val="3"/>
    </font>
    <font>
      <sz val="8"/>
      <name val="ＭＳ ゴシック"/>
      <family val="3"/>
    </font>
    <font>
      <sz val="12"/>
      <color indexed="14"/>
      <name val="ＭＳ ゴシック"/>
      <family val="3"/>
    </font>
    <font>
      <sz val="12"/>
      <color indexed="48"/>
      <name val="Osaka"/>
      <family val="3"/>
    </font>
    <font>
      <sz val="12"/>
      <color indexed="56"/>
      <name val="ＭＳ 明朝"/>
      <family val="1"/>
    </font>
    <font>
      <sz val="18"/>
      <color indexed="10"/>
      <name val="ＭＳ 明朝"/>
      <family val="1"/>
    </font>
    <font>
      <sz val="11"/>
      <color indexed="10"/>
      <name val="ＭＳ ゴシック"/>
      <family val="3"/>
    </font>
    <font>
      <sz val="11"/>
      <color indexed="56"/>
      <name val="ＭＳ ゴシック"/>
      <family val="3"/>
    </font>
    <font>
      <sz val="5.25"/>
      <name val="ＭＳ ゴシック"/>
      <family val="3"/>
    </font>
    <font>
      <sz val="11"/>
      <name val="ＭＳ ゴシック"/>
      <family val="3"/>
    </font>
    <font>
      <vertAlign val="superscript"/>
      <sz val="12"/>
      <name val="ＭＳ Ｐゴシック"/>
      <family val="3"/>
    </font>
    <font>
      <sz val="9"/>
      <name val="MS UI Gothic"/>
      <family val="3"/>
    </font>
    <font>
      <sz val="12"/>
      <color indexed="10"/>
      <name val="ＭＳ Ｐゴシック"/>
      <family val="3"/>
    </font>
    <font>
      <sz val="16"/>
      <color indexed="10"/>
      <name val="ＭＳ Ｐゴシック"/>
      <family val="3"/>
    </font>
    <font>
      <b/>
      <sz val="12"/>
      <color indexed="10"/>
      <name val="ＭＳ 明朝"/>
      <family val="1"/>
    </font>
    <font>
      <b/>
      <sz val="12"/>
      <name val="ＭＳ Ｐゴシック"/>
      <family val="3"/>
    </font>
    <font>
      <b/>
      <sz val="12"/>
      <color indexed="10"/>
      <name val="ＭＳ Ｐゴシック"/>
      <family val="3"/>
    </font>
    <font>
      <b/>
      <sz val="18"/>
      <color indexed="56"/>
      <name val="ＭＳ 明朝"/>
      <family val="1"/>
    </font>
    <font>
      <sz val="12"/>
      <color indexed="18"/>
      <name val="ＭＳ 明朝"/>
      <family val="1"/>
    </font>
    <font>
      <sz val="9"/>
      <name val="ＭＳ 明朝"/>
      <family val="1"/>
    </font>
    <font>
      <sz val="10"/>
      <name val="ＭＳ 明朝"/>
      <family val="1"/>
    </font>
    <font>
      <sz val="11"/>
      <name val="ＭＳ 明朝"/>
      <family val="1"/>
    </font>
    <font>
      <b/>
      <sz val="12"/>
      <color indexed="56"/>
      <name val="ＭＳ 明朝"/>
      <family val="1"/>
    </font>
    <font>
      <sz val="11"/>
      <name val="Osaka"/>
      <family val="3"/>
    </font>
    <font>
      <b/>
      <sz val="14"/>
      <color indexed="10"/>
      <name val="ＭＳ ゴシック"/>
      <family val="3"/>
    </font>
    <font>
      <sz val="11"/>
      <color indexed="10"/>
      <name val="ＭＳ 明朝"/>
      <family val="1"/>
    </font>
    <font>
      <sz val="6"/>
      <name val="Osaka"/>
      <family val="3"/>
    </font>
    <font>
      <sz val="12"/>
      <color indexed="12"/>
      <name val="Osaka"/>
      <family val="3"/>
    </font>
    <font>
      <vertAlign val="subscript"/>
      <sz val="18"/>
      <name val="ＭＳ 明朝"/>
      <family val="1"/>
    </font>
    <font>
      <sz val="11"/>
      <color indexed="12"/>
      <name val="ＭＳ ゴシック"/>
      <family val="3"/>
    </font>
    <font>
      <sz val="10"/>
      <name val="ＭＳ Ｐゴシック"/>
      <family val="3"/>
    </font>
    <font>
      <sz val="11"/>
      <name val="ＤＦ細丸ゴシック体"/>
      <family val="3"/>
    </font>
    <font>
      <sz val="9"/>
      <name val="ＤＦ細丸ゴシック体"/>
      <family val="3"/>
    </font>
    <font>
      <b/>
      <sz val="12"/>
      <color indexed="56"/>
      <name val="Osaka"/>
      <family val="3"/>
    </font>
    <font>
      <b/>
      <sz val="11"/>
      <name val="ＭＳ ゴシック"/>
      <family val="3"/>
    </font>
    <font>
      <sz val="9.75"/>
      <name val="ＭＳ ゴシック"/>
      <family val="3"/>
    </font>
    <font>
      <u val="single"/>
      <sz val="12"/>
      <color indexed="12"/>
      <name val="ＭＳ Ｐゴシック"/>
      <family val="3"/>
    </font>
    <font>
      <u val="single"/>
      <sz val="12"/>
      <color indexed="36"/>
      <name val="ＭＳ Ｐゴシック"/>
      <family val="3"/>
    </font>
    <font>
      <sz val="1.25"/>
      <name val="ＭＳ ゴシック"/>
      <family val="3"/>
    </font>
    <font>
      <b/>
      <sz val="18"/>
      <color indexed="12"/>
      <name val="ＭＳ ゴシック"/>
      <family val="3"/>
    </font>
    <font>
      <b/>
      <sz val="12"/>
      <color indexed="12"/>
      <name val="ＭＳ 明朝"/>
      <family val="1"/>
    </font>
    <font>
      <b/>
      <sz val="12"/>
      <color indexed="18"/>
      <name val="ＭＳ 明朝"/>
      <family val="1"/>
    </font>
    <font>
      <b/>
      <sz val="11"/>
      <name val="ＭＳ 明朝"/>
      <family val="1"/>
    </font>
    <font>
      <sz val="10"/>
      <name val="Osaka"/>
      <family val="3"/>
    </font>
    <font>
      <b/>
      <sz val="10"/>
      <color indexed="56"/>
      <name val="ＭＳ 明朝"/>
      <family val="1"/>
    </font>
    <font>
      <b/>
      <sz val="11"/>
      <color indexed="56"/>
      <name val="ＭＳ 明朝"/>
      <family val="1"/>
    </font>
    <font>
      <b/>
      <sz val="10"/>
      <color indexed="56"/>
      <name val="Osaka"/>
      <family val="3"/>
    </font>
    <font>
      <b/>
      <sz val="10"/>
      <color indexed="12"/>
      <name val="ＭＳ Ｐゴシック"/>
      <family val="3"/>
    </font>
    <font>
      <sz val="10"/>
      <color indexed="33"/>
      <name val="ＭＳ Ｐゴシック"/>
      <family val="3"/>
    </font>
    <font>
      <sz val="10"/>
      <color indexed="10"/>
      <name val="ＭＳ Ｐゴシック"/>
      <family val="3"/>
    </font>
    <font>
      <sz val="10"/>
      <color indexed="11"/>
      <name val="ＭＳ Ｐゴシック"/>
      <family val="3"/>
    </font>
    <font>
      <b/>
      <sz val="11"/>
      <color indexed="56"/>
      <name val="ＭＳ ゴシック"/>
      <family val="3"/>
    </font>
    <font>
      <sz val="11"/>
      <name val="ＭＳ Ｐゴシック"/>
      <family val="0"/>
    </font>
  </fonts>
  <fills count="18">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indexed="33"/>
        <bgColor indexed="64"/>
      </patternFill>
    </fill>
    <fill>
      <patternFill patternType="solid">
        <fgColor indexed="40"/>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26"/>
        <bgColor indexed="64"/>
      </patternFill>
    </fill>
    <fill>
      <patternFill patternType="solid">
        <fgColor indexed="35"/>
        <bgColor indexed="64"/>
      </patternFill>
    </fill>
    <fill>
      <patternFill patternType="solid">
        <fgColor indexed="44"/>
        <bgColor indexed="64"/>
      </patternFill>
    </fill>
    <fill>
      <patternFill patternType="solid">
        <fgColor indexed="34"/>
        <bgColor indexed="64"/>
      </patternFill>
    </fill>
    <fill>
      <patternFill patternType="solid">
        <fgColor indexed="31"/>
        <bgColor indexed="64"/>
      </patternFill>
    </fill>
    <fill>
      <patternFill patternType="solid">
        <fgColor indexed="50"/>
        <bgColor indexed="64"/>
      </patternFill>
    </fill>
  </fills>
  <borders count="3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color indexed="63"/>
      </bottom>
    </border>
    <border>
      <left style="thin"/>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diagonalUp="1">
      <left>
        <color indexed="63"/>
      </left>
      <right>
        <color indexed="63"/>
      </right>
      <top>
        <color indexed="63"/>
      </top>
      <bottom>
        <color indexed="63"/>
      </bottom>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color indexed="63"/>
      </right>
      <top>
        <color indexed="63"/>
      </top>
      <bottom style="mediu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thin">
        <color indexed="8"/>
      </top>
      <bottom>
        <color indexed="6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 fillId="0" borderId="0">
      <alignment/>
      <protection/>
    </xf>
    <xf numFmtId="0" fontId="4" fillId="0" borderId="0">
      <alignment/>
      <protection/>
    </xf>
    <xf numFmtId="0" fontId="30" fillId="0" borderId="0">
      <alignment/>
      <protection/>
    </xf>
    <xf numFmtId="0" fontId="30" fillId="0" borderId="0">
      <alignment/>
      <protection/>
    </xf>
    <xf numFmtId="0" fontId="4" fillId="0" borderId="0">
      <alignment/>
      <protection/>
    </xf>
    <xf numFmtId="0" fontId="30" fillId="0" borderId="0">
      <alignment/>
      <protection/>
    </xf>
    <xf numFmtId="0" fontId="58" fillId="0" borderId="0" applyNumberFormat="0" applyFill="0" applyBorder="0" applyAlignment="0" applyProtection="0"/>
  </cellStyleXfs>
  <cellXfs count="257">
    <xf numFmtId="0" fontId="0" fillId="0" borderId="0" xfId="0" applyAlignment="1">
      <alignment/>
    </xf>
    <xf numFmtId="0" fontId="6" fillId="0" borderId="0" xfId="0" applyFont="1" applyAlignment="1">
      <alignment/>
    </xf>
    <xf numFmtId="0" fontId="6" fillId="0" borderId="0" xfId="0" applyFont="1" applyAlignment="1">
      <alignment horizontal="left" wrapText="1"/>
    </xf>
    <xf numFmtId="0" fontId="6" fillId="0" borderId="0" xfId="0" applyFont="1" applyAlignment="1">
      <alignment horizontal="centerContinuous"/>
    </xf>
    <xf numFmtId="0" fontId="6" fillId="0" borderId="0" xfId="0" applyFont="1" applyAlignment="1">
      <alignment wrapText="1"/>
    </xf>
    <xf numFmtId="0" fontId="6" fillId="0" borderId="0" xfId="0" applyFont="1" applyFill="1" applyAlignment="1">
      <alignment/>
    </xf>
    <xf numFmtId="0" fontId="6" fillId="2" borderId="1" xfId="0" applyFont="1" applyFill="1" applyBorder="1" applyAlignment="1">
      <alignment horizontal="centerContinuous"/>
    </xf>
    <xf numFmtId="0" fontId="6" fillId="2" borderId="2" xfId="0" applyFont="1" applyFill="1" applyBorder="1" applyAlignment="1">
      <alignment horizontal="centerContinuous"/>
    </xf>
    <xf numFmtId="0" fontId="6" fillId="2" borderId="3" xfId="0" applyFont="1" applyFill="1" applyBorder="1" applyAlignment="1">
      <alignment/>
    </xf>
    <xf numFmtId="0" fontId="6" fillId="2" borderId="4" xfId="0" applyFont="1" applyFill="1" applyBorder="1" applyAlignment="1">
      <alignment/>
    </xf>
    <xf numFmtId="49" fontId="6" fillId="2" borderId="4" xfId="0" applyNumberFormat="1" applyFont="1" applyFill="1" applyBorder="1" applyAlignment="1">
      <alignment/>
    </xf>
    <xf numFmtId="0" fontId="6" fillId="0" borderId="4" xfId="0" applyFont="1" applyBorder="1" applyAlignment="1">
      <alignment/>
    </xf>
    <xf numFmtId="2" fontId="6" fillId="0" borderId="4" xfId="0" applyNumberFormat="1" applyFont="1" applyBorder="1" applyAlignment="1">
      <alignment/>
    </xf>
    <xf numFmtId="0" fontId="7" fillId="0" borderId="4" xfId="0" applyFont="1" applyBorder="1" applyAlignment="1">
      <alignment/>
    </xf>
    <xf numFmtId="0" fontId="8" fillId="0" borderId="0" xfId="0" applyFont="1" applyAlignment="1">
      <alignment horizontal="left"/>
    </xf>
    <xf numFmtId="49" fontId="6" fillId="0" borderId="0" xfId="0" applyNumberFormat="1" applyFont="1" applyAlignment="1">
      <alignment/>
    </xf>
    <xf numFmtId="0" fontId="6" fillId="0" borderId="0" xfId="0" applyFont="1" applyAlignment="1">
      <alignment horizontal="centerContinuous" wrapText="1"/>
    </xf>
    <xf numFmtId="0" fontId="9" fillId="0" borderId="0" xfId="0" applyFont="1" applyAlignment="1">
      <alignment horizontal="left" vertical="top" wrapText="1"/>
    </xf>
    <xf numFmtId="3" fontId="6" fillId="0" borderId="4" xfId="0" applyNumberFormat="1" applyFont="1" applyBorder="1" applyAlignment="1">
      <alignment/>
    </xf>
    <xf numFmtId="176" fontId="6" fillId="0" borderId="4" xfId="0" applyNumberFormat="1" applyFont="1" applyBorder="1" applyAlignment="1">
      <alignment/>
    </xf>
    <xf numFmtId="0" fontId="6" fillId="0" borderId="0" xfId="0" applyFont="1" applyAlignment="1">
      <alignment vertical="top"/>
    </xf>
    <xf numFmtId="0" fontId="6" fillId="2" borderId="0" xfId="0" applyFont="1" applyFill="1" applyAlignment="1">
      <alignment/>
    </xf>
    <xf numFmtId="0" fontId="10" fillId="0" borderId="0" xfId="0" applyFont="1" applyAlignment="1">
      <alignment/>
    </xf>
    <xf numFmtId="0" fontId="6" fillId="0" borderId="0" xfId="0" applyFont="1" applyAlignment="1">
      <alignment horizontal="center"/>
    </xf>
    <xf numFmtId="0" fontId="11" fillId="0" borderId="0" xfId="0" applyFont="1" applyAlignment="1">
      <alignment/>
    </xf>
    <xf numFmtId="0" fontId="6" fillId="3" borderId="4" xfId="0" applyFont="1" applyFill="1" applyBorder="1" applyAlignment="1">
      <alignment/>
    </xf>
    <xf numFmtId="0" fontId="12" fillId="2" borderId="4" xfId="0" applyFont="1" applyFill="1" applyBorder="1" applyAlignment="1">
      <alignment/>
    </xf>
    <xf numFmtId="0" fontId="6" fillId="4" borderId="4" xfId="0" applyFont="1" applyFill="1" applyBorder="1" applyAlignment="1">
      <alignment/>
    </xf>
    <xf numFmtId="1" fontId="6" fillId="2" borderId="4" xfId="0" applyNumberFormat="1" applyFont="1" applyFill="1" applyBorder="1" applyAlignment="1">
      <alignment/>
    </xf>
    <xf numFmtId="0" fontId="6" fillId="0" borderId="4" xfId="0" applyFont="1" applyBorder="1" applyAlignment="1">
      <alignment horizontal="right"/>
    </xf>
    <xf numFmtId="0" fontId="6" fillId="0" borderId="0" xfId="0" applyFont="1" applyAlignment="1" quotePrefix="1">
      <alignment/>
    </xf>
    <xf numFmtId="0" fontId="6" fillId="2" borderId="4" xfId="0" applyFont="1" applyFill="1" applyBorder="1" applyAlignment="1">
      <alignment horizontal="right"/>
    </xf>
    <xf numFmtId="0" fontId="6" fillId="4" borderId="4" xfId="0" applyFont="1" applyFill="1" applyBorder="1" applyAlignment="1">
      <alignment horizontal="right"/>
    </xf>
    <xf numFmtId="0" fontId="13" fillId="0" borderId="0" xfId="0" applyFont="1" applyAlignment="1">
      <alignment/>
    </xf>
    <xf numFmtId="0" fontId="14" fillId="2" borderId="4" xfId="0" applyFont="1" applyFill="1" applyBorder="1" applyAlignment="1">
      <alignment/>
    </xf>
    <xf numFmtId="0" fontId="15" fillId="0" borderId="0" xfId="0" applyFont="1" applyAlignment="1">
      <alignment/>
    </xf>
    <xf numFmtId="1" fontId="6" fillId="0" borderId="5" xfId="0" applyNumberFormat="1" applyFont="1" applyBorder="1" applyAlignment="1">
      <alignment/>
    </xf>
    <xf numFmtId="1" fontId="6" fillId="0" borderId="6" xfId="0" applyNumberFormat="1" applyFont="1" applyBorder="1" applyAlignment="1">
      <alignment/>
    </xf>
    <xf numFmtId="1" fontId="6" fillId="0" borderId="7" xfId="0" applyNumberFormat="1" applyFont="1" applyBorder="1" applyAlignment="1">
      <alignment/>
    </xf>
    <xf numFmtId="1" fontId="6" fillId="0" borderId="8" xfId="0" applyNumberFormat="1" applyFont="1" applyBorder="1" applyAlignment="1">
      <alignment/>
    </xf>
    <xf numFmtId="0" fontId="6" fillId="0" borderId="5" xfId="0" applyFont="1" applyBorder="1" applyAlignment="1">
      <alignment/>
    </xf>
    <xf numFmtId="0" fontId="6" fillId="0" borderId="7" xfId="0" applyFont="1" applyBorder="1" applyAlignment="1">
      <alignment/>
    </xf>
    <xf numFmtId="0" fontId="6" fillId="0" borderId="9" xfId="0" applyFont="1" applyBorder="1" applyAlignment="1">
      <alignment/>
    </xf>
    <xf numFmtId="1" fontId="6" fillId="0" borderId="9" xfId="0" applyNumberFormat="1" applyFont="1" applyBorder="1" applyAlignment="1">
      <alignment/>
    </xf>
    <xf numFmtId="0" fontId="6" fillId="0" borderId="6" xfId="0" applyFont="1" applyBorder="1" applyAlignment="1">
      <alignment/>
    </xf>
    <xf numFmtId="0" fontId="6" fillId="0" borderId="10" xfId="0" applyFont="1" applyBorder="1" applyAlignment="1">
      <alignment/>
    </xf>
    <xf numFmtId="0" fontId="6" fillId="0" borderId="9" xfId="0" applyNumberFormat="1" applyFont="1" applyBorder="1" applyAlignment="1">
      <alignment/>
    </xf>
    <xf numFmtId="1" fontId="6" fillId="0" borderId="11" xfId="0" applyNumberFormat="1" applyFont="1" applyBorder="1" applyAlignment="1">
      <alignment/>
    </xf>
    <xf numFmtId="1" fontId="6" fillId="0" borderId="0" xfId="0" applyNumberFormat="1" applyFont="1" applyAlignment="1">
      <alignment/>
    </xf>
    <xf numFmtId="1" fontId="6" fillId="0" borderId="10" xfId="0" applyNumberFormat="1" applyFont="1" applyBorder="1" applyAlignment="1">
      <alignment/>
    </xf>
    <xf numFmtId="0" fontId="6" fillId="0" borderId="12" xfId="0" applyFont="1" applyBorder="1" applyAlignment="1">
      <alignment/>
    </xf>
    <xf numFmtId="0" fontId="6" fillId="0" borderId="11" xfId="0" applyFont="1" applyBorder="1" applyAlignment="1">
      <alignment/>
    </xf>
    <xf numFmtId="0" fontId="6" fillId="0" borderId="10" xfId="0" applyNumberFormat="1" applyFont="1" applyBorder="1" applyAlignment="1">
      <alignment/>
    </xf>
    <xf numFmtId="1" fontId="6" fillId="0" borderId="13" xfId="0" applyNumberFormat="1" applyFont="1" applyBorder="1" applyAlignment="1">
      <alignment/>
    </xf>
    <xf numFmtId="1" fontId="6" fillId="0" borderId="14" xfId="0" applyNumberFormat="1" applyFont="1" applyBorder="1" applyAlignment="1">
      <alignment/>
    </xf>
    <xf numFmtId="1" fontId="6" fillId="0" borderId="6" xfId="0" applyNumberFormat="1" applyFont="1" applyBorder="1" applyAlignment="1">
      <alignment/>
    </xf>
    <xf numFmtId="0" fontId="6" fillId="0" borderId="15" xfId="0" applyFont="1" applyBorder="1" applyAlignment="1">
      <alignment/>
    </xf>
    <xf numFmtId="0" fontId="6" fillId="0" borderId="13" xfId="0" applyFont="1" applyBorder="1" applyAlignment="1">
      <alignment/>
    </xf>
    <xf numFmtId="0" fontId="6" fillId="0" borderId="16" xfId="0" applyFont="1" applyBorder="1" applyAlignment="1">
      <alignment/>
    </xf>
    <xf numFmtId="0" fontId="6" fillId="0" borderId="6" xfId="0" applyNumberFormat="1" applyFont="1" applyBorder="1" applyAlignment="1">
      <alignment/>
    </xf>
    <xf numFmtId="0" fontId="6" fillId="0" borderId="8" xfId="0" applyFont="1" applyBorder="1" applyAlignment="1">
      <alignment/>
    </xf>
    <xf numFmtId="0" fontId="6" fillId="0" borderId="5" xfId="0" applyNumberFormat="1" applyFont="1" applyBorder="1" applyAlignment="1">
      <alignment/>
    </xf>
    <xf numFmtId="0" fontId="6" fillId="0" borderId="7" xfId="0" applyNumberFormat="1" applyFont="1" applyBorder="1" applyAlignment="1">
      <alignment/>
    </xf>
    <xf numFmtId="0" fontId="6" fillId="0" borderId="11" xfId="0" applyNumberFormat="1" applyFont="1" applyBorder="1" applyAlignment="1">
      <alignment/>
    </xf>
    <xf numFmtId="0" fontId="6" fillId="0" borderId="0" xfId="0" applyNumberFormat="1" applyFont="1" applyAlignment="1">
      <alignment/>
    </xf>
    <xf numFmtId="0" fontId="6" fillId="0" borderId="13" xfId="0" applyNumberFormat="1" applyFont="1" applyBorder="1" applyAlignment="1">
      <alignment/>
    </xf>
    <xf numFmtId="0" fontId="6" fillId="0" borderId="14" xfId="0" applyNumberFormat="1" applyFont="1" applyBorder="1" applyAlignment="1">
      <alignment/>
    </xf>
    <xf numFmtId="0" fontId="6" fillId="0" borderId="0" xfId="0" applyFont="1" applyAlignment="1">
      <alignment/>
    </xf>
    <xf numFmtId="0" fontId="9" fillId="0" borderId="0" xfId="0" applyFont="1" applyAlignment="1">
      <alignment/>
    </xf>
    <xf numFmtId="0" fontId="6" fillId="3" borderId="0" xfId="0" applyFont="1" applyFill="1" applyBorder="1" applyAlignment="1">
      <alignment/>
    </xf>
    <xf numFmtId="0" fontId="6" fillId="5" borderId="0" xfId="0" applyFont="1" applyFill="1" applyAlignment="1">
      <alignment/>
    </xf>
    <xf numFmtId="0" fontId="16" fillId="0" borderId="0" xfId="0" applyFont="1" applyAlignment="1">
      <alignment/>
    </xf>
    <xf numFmtId="0" fontId="6" fillId="0" borderId="0" xfId="0" applyFont="1" applyAlignment="1">
      <alignment horizontal="left"/>
    </xf>
    <xf numFmtId="0" fontId="6" fillId="6" borderId="4" xfId="0" applyFont="1" applyFill="1" applyBorder="1" applyAlignment="1">
      <alignment/>
    </xf>
    <xf numFmtId="0" fontId="6" fillId="7" borderId="4" xfId="0" applyFont="1" applyFill="1" applyBorder="1" applyAlignment="1">
      <alignment/>
    </xf>
    <xf numFmtId="0" fontId="0" fillId="0" borderId="4" xfId="0" applyBorder="1" applyAlignment="1">
      <alignment/>
    </xf>
    <xf numFmtId="0" fontId="24" fillId="8" borderId="4" xfId="0" applyFont="1" applyFill="1" applyBorder="1" applyAlignment="1">
      <alignment horizontal="right"/>
    </xf>
    <xf numFmtId="0" fontId="24" fillId="8" borderId="4" xfId="0" applyFont="1" applyFill="1" applyBorder="1" applyAlignment="1">
      <alignment/>
    </xf>
    <xf numFmtId="0" fontId="24" fillId="9" borderId="4" xfId="0" applyFont="1" applyFill="1" applyBorder="1" applyAlignment="1">
      <alignment/>
    </xf>
    <xf numFmtId="0" fontId="24" fillId="10" borderId="4" xfId="0" applyFont="1" applyFill="1" applyBorder="1" applyAlignment="1">
      <alignment/>
    </xf>
    <xf numFmtId="0" fontId="25" fillId="0" borderId="0" xfId="0" applyFont="1" applyAlignment="1">
      <alignment/>
    </xf>
    <xf numFmtId="0" fontId="6" fillId="11" borderId="4" xfId="0" applyFont="1" applyFill="1" applyBorder="1" applyAlignment="1">
      <alignment/>
    </xf>
    <xf numFmtId="0" fontId="7" fillId="0" borderId="0" xfId="0" applyFont="1" applyAlignment="1">
      <alignment/>
    </xf>
    <xf numFmtId="0" fontId="7" fillId="0" borderId="0" xfId="0" applyFont="1" applyAlignment="1">
      <alignment horizontal="right"/>
    </xf>
    <xf numFmtId="0" fontId="25" fillId="0" borderId="0" xfId="0" applyFont="1" applyAlignment="1" quotePrefix="1">
      <alignment/>
    </xf>
    <xf numFmtId="0" fontId="6" fillId="8" borderId="0" xfId="0" applyFont="1" applyFill="1" applyAlignment="1">
      <alignment/>
    </xf>
    <xf numFmtId="0" fontId="30" fillId="0" borderId="0" xfId="0" applyFont="1" applyAlignment="1">
      <alignment/>
    </xf>
    <xf numFmtId="0" fontId="30" fillId="0" borderId="4" xfId="21" applyFont="1" applyBorder="1">
      <alignment/>
      <protection/>
    </xf>
    <xf numFmtId="0" fontId="30" fillId="0" borderId="0" xfId="21" applyFont="1">
      <alignment/>
      <protection/>
    </xf>
    <xf numFmtId="0" fontId="30" fillId="12" borderId="4" xfId="21" applyFont="1" applyFill="1" applyBorder="1">
      <alignment/>
      <protection/>
    </xf>
    <xf numFmtId="0" fontId="30" fillId="2" borderId="4" xfId="21" applyFont="1" applyFill="1" applyBorder="1">
      <alignment/>
      <protection/>
    </xf>
    <xf numFmtId="0" fontId="27" fillId="0" borderId="0" xfId="21" applyFont="1">
      <alignment/>
      <protection/>
    </xf>
    <xf numFmtId="0" fontId="28" fillId="0" borderId="0" xfId="21" applyFont="1">
      <alignment/>
      <protection/>
    </xf>
    <xf numFmtId="41" fontId="6" fillId="0" borderId="4" xfId="0" applyNumberFormat="1" applyFont="1" applyBorder="1" applyAlignment="1">
      <alignment/>
    </xf>
    <xf numFmtId="0" fontId="0" fillId="0" borderId="6" xfId="0" applyBorder="1" applyAlignment="1">
      <alignment/>
    </xf>
    <xf numFmtId="0" fontId="0" fillId="0" borderId="5" xfId="0" applyBorder="1" applyAlignment="1">
      <alignment/>
    </xf>
    <xf numFmtId="0" fontId="0" fillId="0" borderId="11" xfId="0" applyBorder="1" applyAlignment="1">
      <alignment/>
    </xf>
    <xf numFmtId="0" fontId="0" fillId="0" borderId="13" xfId="0" applyBorder="1" applyAlignment="1">
      <alignment/>
    </xf>
    <xf numFmtId="0" fontId="0" fillId="0" borderId="8" xfId="0" applyBorder="1" applyAlignment="1">
      <alignment/>
    </xf>
    <xf numFmtId="0" fontId="0" fillId="0" borderId="5" xfId="0" applyNumberFormat="1" applyBorder="1" applyAlignment="1">
      <alignment/>
    </xf>
    <xf numFmtId="0" fontId="0" fillId="0" borderId="8" xfId="0" applyNumberFormat="1" applyBorder="1" applyAlignment="1">
      <alignment/>
    </xf>
    <xf numFmtId="0" fontId="0" fillId="0" borderId="11" xfId="0" applyNumberFormat="1" applyBorder="1" applyAlignment="1">
      <alignment/>
    </xf>
    <xf numFmtId="0" fontId="0" fillId="0" borderId="17" xfId="0" applyNumberFormat="1" applyBorder="1" applyAlignment="1">
      <alignment/>
    </xf>
    <xf numFmtId="0" fontId="0" fillId="0" borderId="13" xfId="0" applyNumberFormat="1" applyBorder="1" applyAlignment="1">
      <alignment/>
    </xf>
    <xf numFmtId="0" fontId="0" fillId="0" borderId="18" xfId="0" applyNumberFormat="1" applyBorder="1" applyAlignment="1">
      <alignment/>
    </xf>
    <xf numFmtId="1" fontId="6" fillId="0" borderId="5" xfId="0" applyNumberFormat="1" applyFont="1" applyBorder="1" applyAlignment="1">
      <alignment/>
    </xf>
    <xf numFmtId="0" fontId="6" fillId="0" borderId="5" xfId="0" applyFont="1" applyBorder="1" applyAlignment="1">
      <alignment/>
    </xf>
    <xf numFmtId="0" fontId="35" fillId="0" borderId="0" xfId="0" applyFont="1" applyAlignment="1">
      <alignment/>
    </xf>
    <xf numFmtId="0" fontId="36" fillId="0" borderId="4" xfId="0" applyFont="1" applyBorder="1" applyAlignment="1">
      <alignment horizontal="center" vertical="center" wrapText="1"/>
    </xf>
    <xf numFmtId="0" fontId="6" fillId="0" borderId="0" xfId="0" applyFont="1" applyAlignment="1">
      <alignment horizontal="right"/>
    </xf>
    <xf numFmtId="0" fontId="36" fillId="0" borderId="4" xfId="0" applyFont="1" applyBorder="1" applyAlignment="1">
      <alignment horizontal="right" vertical="center" wrapText="1"/>
    </xf>
    <xf numFmtId="0" fontId="0" fillId="0" borderId="4" xfId="0" applyBorder="1" applyAlignment="1">
      <alignment horizontal="right" wrapText="1"/>
    </xf>
    <xf numFmtId="3" fontId="0" fillId="0" borderId="4" xfId="0" applyNumberFormat="1" applyBorder="1" applyAlignment="1">
      <alignment horizontal="right" wrapText="1"/>
    </xf>
    <xf numFmtId="3" fontId="37" fillId="0" borderId="4" xfId="0" applyNumberFormat="1" applyFont="1" applyBorder="1" applyAlignment="1">
      <alignment horizontal="right" wrapText="1"/>
    </xf>
    <xf numFmtId="0" fontId="35" fillId="0" borderId="0" xfId="0" applyFont="1" applyAlignment="1">
      <alignment wrapText="1"/>
    </xf>
    <xf numFmtId="0" fontId="6" fillId="0" borderId="0" xfId="0" applyFont="1" applyFill="1" applyBorder="1" applyAlignment="1">
      <alignment/>
    </xf>
    <xf numFmtId="0" fontId="38" fillId="0" borderId="0" xfId="0" applyFont="1" applyAlignment="1">
      <alignment/>
    </xf>
    <xf numFmtId="0" fontId="8" fillId="0" borderId="0" xfId="22" applyFont="1">
      <alignment/>
      <protection/>
    </xf>
    <xf numFmtId="0" fontId="6" fillId="0" borderId="0" xfId="22" applyFont="1">
      <alignment/>
      <protection/>
    </xf>
    <xf numFmtId="0" fontId="7" fillId="0" borderId="0" xfId="22" applyFont="1">
      <alignment/>
      <protection/>
    </xf>
    <xf numFmtId="0" fontId="8" fillId="0" borderId="0" xfId="22" applyFont="1" applyFill="1">
      <alignment/>
      <protection/>
    </xf>
    <xf numFmtId="0" fontId="39" fillId="0" borderId="0" xfId="22" applyFont="1">
      <alignment/>
      <protection/>
    </xf>
    <xf numFmtId="0" fontId="44" fillId="0" borderId="0" xfId="22" applyFont="1">
      <alignment/>
      <protection/>
    </xf>
    <xf numFmtId="0" fontId="4" fillId="0" borderId="0" xfId="22">
      <alignment/>
      <protection/>
    </xf>
    <xf numFmtId="0" fontId="42" fillId="0" borderId="0" xfId="22" applyFont="1">
      <alignment/>
      <protection/>
    </xf>
    <xf numFmtId="0" fontId="45" fillId="0" borderId="0" xfId="22" applyFont="1">
      <alignment/>
      <protection/>
    </xf>
    <xf numFmtId="0" fontId="42" fillId="0" borderId="19" xfId="22" applyFont="1" applyBorder="1">
      <alignment/>
      <protection/>
    </xf>
    <xf numFmtId="0" fontId="46" fillId="0" borderId="0" xfId="22" applyFont="1">
      <alignment/>
      <protection/>
    </xf>
    <xf numFmtId="0" fontId="42" fillId="13" borderId="0" xfId="22" applyFont="1" applyFill="1">
      <alignment/>
      <protection/>
    </xf>
    <xf numFmtId="0" fontId="6" fillId="14" borderId="4" xfId="22" applyFont="1" applyFill="1" applyBorder="1">
      <alignment/>
      <protection/>
    </xf>
    <xf numFmtId="0" fontId="6" fillId="8" borderId="4" xfId="22" applyFont="1" applyFill="1" applyBorder="1">
      <alignment/>
      <protection/>
    </xf>
    <xf numFmtId="0" fontId="6" fillId="5" borderId="0" xfId="22" applyFont="1" applyFill="1">
      <alignment/>
      <protection/>
    </xf>
    <xf numFmtId="0" fontId="6" fillId="0" borderId="4" xfId="22" applyFont="1" applyBorder="1">
      <alignment/>
      <protection/>
    </xf>
    <xf numFmtId="0" fontId="6" fillId="0" borderId="20" xfId="22" applyFont="1" applyBorder="1">
      <alignment/>
      <protection/>
    </xf>
    <xf numFmtId="0" fontId="6" fillId="9" borderId="4" xfId="22" applyFont="1" applyFill="1" applyBorder="1">
      <alignment/>
      <protection/>
    </xf>
    <xf numFmtId="0" fontId="6" fillId="0" borderId="21" xfId="22" applyFont="1" applyBorder="1">
      <alignment/>
      <protection/>
    </xf>
    <xf numFmtId="0" fontId="6" fillId="4" borderId="4" xfId="22" applyFont="1" applyFill="1" applyBorder="1">
      <alignment/>
      <protection/>
    </xf>
    <xf numFmtId="0" fontId="6" fillId="0" borderId="22" xfId="22" applyFont="1" applyBorder="1">
      <alignment/>
      <protection/>
    </xf>
    <xf numFmtId="0" fontId="6" fillId="0" borderId="1" xfId="22" applyFont="1" applyBorder="1">
      <alignment/>
      <protection/>
    </xf>
    <xf numFmtId="0" fontId="6" fillId="9" borderId="1" xfId="22" applyFont="1" applyFill="1" applyBorder="1">
      <alignment/>
      <protection/>
    </xf>
    <xf numFmtId="0" fontId="6" fillId="0" borderId="0" xfId="22" applyFont="1" applyFill="1">
      <alignment/>
      <protection/>
    </xf>
    <xf numFmtId="49" fontId="6" fillId="0" borderId="0" xfId="22" applyNumberFormat="1" applyFont="1">
      <alignment/>
      <protection/>
    </xf>
    <xf numFmtId="182" fontId="6" fillId="0" borderId="0" xfId="22" applyNumberFormat="1" applyFont="1">
      <alignment/>
      <protection/>
    </xf>
    <xf numFmtId="183" fontId="6" fillId="0" borderId="0" xfId="22" applyNumberFormat="1" applyFont="1">
      <alignment/>
      <protection/>
    </xf>
    <xf numFmtId="184" fontId="6" fillId="0" borderId="0" xfId="22" applyNumberFormat="1" applyFont="1">
      <alignment/>
      <protection/>
    </xf>
    <xf numFmtId="0" fontId="16" fillId="0" borderId="0" xfId="22" applyFont="1">
      <alignment/>
      <protection/>
    </xf>
    <xf numFmtId="0" fontId="6" fillId="0" borderId="0" xfId="22" applyFont="1" applyAlignment="1">
      <alignment wrapText="1"/>
      <protection/>
    </xf>
    <xf numFmtId="0" fontId="6" fillId="0" borderId="0" xfId="22" applyFont="1" applyAlignment="1">
      <alignment vertical="top" wrapText="1"/>
      <protection/>
    </xf>
    <xf numFmtId="0" fontId="30" fillId="0" borderId="0" xfId="23">
      <alignment/>
      <protection/>
    </xf>
    <xf numFmtId="0" fontId="30" fillId="0" borderId="23" xfId="23" applyFont="1" applyFill="1" applyBorder="1" applyAlignment="1">
      <alignment horizontal="center"/>
      <protection/>
    </xf>
    <xf numFmtId="0" fontId="30" fillId="15" borderId="4" xfId="23" applyNumberFormat="1" applyFill="1" applyBorder="1" applyAlignment="1">
      <alignment/>
      <protection/>
    </xf>
    <xf numFmtId="0" fontId="30" fillId="15" borderId="4" xfId="23" applyFill="1" applyBorder="1" applyAlignment="1">
      <alignment/>
      <protection/>
    </xf>
    <xf numFmtId="185" fontId="30" fillId="0" borderId="0" xfId="23" applyNumberFormat="1" applyFill="1" applyBorder="1" applyAlignment="1">
      <alignment/>
      <protection/>
    </xf>
    <xf numFmtId="0" fontId="30" fillId="10" borderId="4" xfId="23" applyNumberFormat="1" applyFill="1" applyBorder="1" applyAlignment="1">
      <alignment/>
      <protection/>
    </xf>
    <xf numFmtId="0" fontId="30" fillId="10" borderId="4" xfId="23" applyFill="1" applyBorder="1" applyAlignment="1">
      <alignment/>
      <protection/>
    </xf>
    <xf numFmtId="0" fontId="30" fillId="0" borderId="24" xfId="23" applyFill="1" applyBorder="1" applyAlignment="1">
      <alignment/>
      <protection/>
    </xf>
    <xf numFmtId="185" fontId="30" fillId="0" borderId="24" xfId="23" applyNumberFormat="1" applyFill="1" applyBorder="1" applyAlignment="1">
      <alignment/>
      <protection/>
    </xf>
    <xf numFmtId="0" fontId="30" fillId="0" borderId="24" xfId="23" applyNumberFormat="1" applyFill="1" applyBorder="1" applyAlignment="1">
      <alignment/>
      <protection/>
    </xf>
    <xf numFmtId="0" fontId="30" fillId="0" borderId="0" xfId="23" applyFont="1">
      <alignment/>
      <protection/>
    </xf>
    <xf numFmtId="0" fontId="30" fillId="0" borderId="4" xfId="23" applyFont="1" applyBorder="1">
      <alignment/>
      <protection/>
    </xf>
    <xf numFmtId="0" fontId="30" fillId="0" borderId="4" xfId="23" applyBorder="1">
      <alignment/>
      <protection/>
    </xf>
    <xf numFmtId="186" fontId="30" fillId="0" borderId="4" xfId="23" applyNumberFormat="1" applyBorder="1">
      <alignment/>
      <protection/>
    </xf>
    <xf numFmtId="0" fontId="52" fillId="0" borderId="0" xfId="24" applyFont="1" applyBorder="1">
      <alignment/>
      <protection/>
    </xf>
    <xf numFmtId="0" fontId="30" fillId="0" borderId="0" xfId="24">
      <alignment/>
      <protection/>
    </xf>
    <xf numFmtId="0" fontId="52" fillId="0" borderId="0" xfId="24" applyFont="1">
      <alignment/>
      <protection/>
    </xf>
    <xf numFmtId="0" fontId="52" fillId="0" borderId="4" xfId="24" applyFont="1" applyBorder="1">
      <alignment/>
      <protection/>
    </xf>
    <xf numFmtId="0" fontId="0" fillId="0" borderId="0" xfId="25" applyFont="1">
      <alignment/>
      <protection/>
    </xf>
    <xf numFmtId="0" fontId="6" fillId="2" borderId="4" xfId="25" applyFont="1" applyFill="1" applyBorder="1">
      <alignment/>
      <protection/>
    </xf>
    <xf numFmtId="0" fontId="6" fillId="0" borderId="0" xfId="25" applyFont="1">
      <alignment/>
      <protection/>
    </xf>
    <xf numFmtId="0" fontId="6" fillId="16" borderId="4" xfId="25" applyFont="1" applyFill="1" applyBorder="1">
      <alignment/>
      <protection/>
    </xf>
    <xf numFmtId="0" fontId="35" fillId="0" borderId="0" xfId="25" applyFont="1">
      <alignment/>
      <protection/>
    </xf>
    <xf numFmtId="0" fontId="6" fillId="0" borderId="23" xfId="25" applyFont="1" applyFill="1" applyBorder="1" applyAlignment="1">
      <alignment horizontal="center"/>
      <protection/>
    </xf>
    <xf numFmtId="0" fontId="6" fillId="0" borderId="0" xfId="25" applyNumberFormat="1" applyFont="1" applyFill="1" applyBorder="1" applyAlignment="1">
      <alignment/>
      <protection/>
    </xf>
    <xf numFmtId="0" fontId="6" fillId="0" borderId="0" xfId="25" applyFont="1" applyFill="1" applyBorder="1" applyAlignment="1">
      <alignment/>
      <protection/>
    </xf>
    <xf numFmtId="185" fontId="6" fillId="0" borderId="0" xfId="25" applyNumberFormat="1" applyFont="1" applyFill="1" applyBorder="1" applyAlignment="1">
      <alignment/>
      <protection/>
    </xf>
    <xf numFmtId="0" fontId="6" fillId="0" borderId="24" xfId="25" applyFont="1" applyFill="1" applyBorder="1" applyAlignment="1">
      <alignment/>
      <protection/>
    </xf>
    <xf numFmtId="185" fontId="6" fillId="0" borderId="24" xfId="25" applyNumberFormat="1" applyFont="1" applyFill="1" applyBorder="1" applyAlignment="1">
      <alignment/>
      <protection/>
    </xf>
    <xf numFmtId="0" fontId="6" fillId="0" borderId="24" xfId="25" applyNumberFormat="1" applyFont="1" applyFill="1" applyBorder="1" applyAlignment="1">
      <alignment/>
      <protection/>
    </xf>
    <xf numFmtId="0" fontId="6" fillId="4" borderId="4" xfId="25" applyFont="1" applyFill="1" applyBorder="1">
      <alignment/>
      <protection/>
    </xf>
    <xf numFmtId="0" fontId="6" fillId="0" borderId="0" xfId="25" applyFont="1" quotePrefix="1">
      <alignment/>
      <protection/>
    </xf>
    <xf numFmtId="0" fontId="4" fillId="0" borderId="0" xfId="25">
      <alignment/>
      <protection/>
    </xf>
    <xf numFmtId="0" fontId="43" fillId="0" borderId="0" xfId="25" applyFont="1">
      <alignment/>
      <protection/>
    </xf>
    <xf numFmtId="0" fontId="4" fillId="0" borderId="6" xfId="25" applyBorder="1">
      <alignment/>
      <protection/>
    </xf>
    <xf numFmtId="0" fontId="4" fillId="0" borderId="9" xfId="25" applyBorder="1">
      <alignment/>
      <protection/>
    </xf>
    <xf numFmtId="0" fontId="4" fillId="0" borderId="5" xfId="25" applyBorder="1">
      <alignment/>
      <protection/>
    </xf>
    <xf numFmtId="0" fontId="4" fillId="0" borderId="9" xfId="25" applyNumberFormat="1" applyBorder="1">
      <alignment/>
      <protection/>
    </xf>
    <xf numFmtId="0" fontId="4" fillId="0" borderId="11" xfId="25" applyBorder="1">
      <alignment/>
      <protection/>
    </xf>
    <xf numFmtId="0" fontId="4" fillId="0" borderId="10" xfId="25" applyNumberFormat="1" applyBorder="1">
      <alignment/>
      <protection/>
    </xf>
    <xf numFmtId="0" fontId="4" fillId="0" borderId="25" xfId="25" applyBorder="1">
      <alignment/>
      <protection/>
    </xf>
    <xf numFmtId="0" fontId="4" fillId="0" borderId="26" xfId="25" applyNumberFormat="1" applyBorder="1">
      <alignment/>
      <protection/>
    </xf>
    <xf numFmtId="0" fontId="6" fillId="0" borderId="23" xfId="25" applyFont="1" applyFill="1" applyBorder="1" applyAlignment="1">
      <alignment horizontal="centerContinuous"/>
      <protection/>
    </xf>
    <xf numFmtId="0" fontId="4" fillId="0" borderId="23" xfId="25" applyFont="1" applyFill="1" applyBorder="1" applyAlignment="1">
      <alignment horizontal="center"/>
      <protection/>
    </xf>
    <xf numFmtId="0" fontId="4" fillId="0" borderId="0" xfId="25" applyFill="1" applyBorder="1" applyAlignment="1">
      <alignment/>
      <protection/>
    </xf>
    <xf numFmtId="0" fontId="4" fillId="0" borderId="24" xfId="25" applyFill="1" applyBorder="1" applyAlignment="1">
      <alignment/>
      <protection/>
    </xf>
    <xf numFmtId="0" fontId="54" fillId="0" borderId="0" xfId="25" applyFont="1">
      <alignment/>
      <protection/>
    </xf>
    <xf numFmtId="0" fontId="30" fillId="0" borderId="0" xfId="26">
      <alignment/>
      <protection/>
    </xf>
    <xf numFmtId="0" fontId="1" fillId="0" borderId="0" xfId="25" applyFont="1">
      <alignment/>
      <protection/>
    </xf>
    <xf numFmtId="0" fontId="55" fillId="0" borderId="0" xfId="26" applyFont="1">
      <alignment/>
      <protection/>
    </xf>
    <xf numFmtId="0" fontId="30" fillId="0" borderId="0" xfId="26" applyFont="1">
      <alignment/>
      <protection/>
    </xf>
    <xf numFmtId="0" fontId="50" fillId="0" borderId="0" xfId="26" applyFont="1">
      <alignment/>
      <protection/>
    </xf>
    <xf numFmtId="0" fontId="30" fillId="0" borderId="4" xfId="26" applyBorder="1">
      <alignment/>
      <protection/>
    </xf>
    <xf numFmtId="49" fontId="30" fillId="0" borderId="4" xfId="26" applyNumberFormat="1" applyBorder="1">
      <alignment/>
      <protection/>
    </xf>
    <xf numFmtId="0" fontId="30" fillId="0" borderId="22" xfId="26" applyBorder="1">
      <alignment/>
      <protection/>
    </xf>
    <xf numFmtId="0" fontId="27" fillId="0" borderId="0" xfId="26" applyFont="1">
      <alignment/>
      <protection/>
    </xf>
    <xf numFmtId="0" fontId="30" fillId="0" borderId="21" xfId="26" applyBorder="1">
      <alignment/>
      <protection/>
    </xf>
    <xf numFmtId="0" fontId="43" fillId="0" borderId="0" xfId="0" applyFont="1" applyAlignment="1">
      <alignment/>
    </xf>
    <xf numFmtId="0" fontId="60" fillId="0" borderId="0" xfId="23" applyFont="1">
      <alignment/>
      <protection/>
    </xf>
    <xf numFmtId="0" fontId="6" fillId="0" borderId="27" xfId="22" applyFont="1" applyBorder="1">
      <alignment/>
      <protection/>
    </xf>
    <xf numFmtId="183" fontId="6" fillId="0" borderId="27" xfId="22" applyNumberFormat="1" applyFont="1" applyBorder="1">
      <alignment/>
      <protection/>
    </xf>
    <xf numFmtId="0" fontId="61" fillId="0" borderId="0" xfId="22" applyFont="1">
      <alignment/>
      <protection/>
    </xf>
    <xf numFmtId="0" fontId="14" fillId="0" borderId="0" xfId="22" applyFont="1">
      <alignment/>
      <protection/>
    </xf>
    <xf numFmtId="0" fontId="62" fillId="0" borderId="0" xfId="22" applyFont="1">
      <alignment/>
      <protection/>
    </xf>
    <xf numFmtId="0" fontId="43" fillId="0" borderId="0" xfId="22" applyFont="1">
      <alignment/>
      <protection/>
    </xf>
    <xf numFmtId="0" fontId="63" fillId="0" borderId="0" xfId="22" applyFont="1">
      <alignment/>
      <protection/>
    </xf>
    <xf numFmtId="0" fontId="64" fillId="0" borderId="0" xfId="22" applyFont="1">
      <alignment/>
      <protection/>
    </xf>
    <xf numFmtId="0" fontId="65" fillId="0" borderId="0" xfId="22" applyFont="1">
      <alignment/>
      <protection/>
    </xf>
    <xf numFmtId="0" fontId="66" fillId="0" borderId="0" xfId="22" applyFont="1">
      <alignment/>
      <protection/>
    </xf>
    <xf numFmtId="0" fontId="67" fillId="0" borderId="0" xfId="22" applyFont="1">
      <alignment/>
      <protection/>
    </xf>
    <xf numFmtId="0" fontId="51" fillId="0" borderId="0" xfId="22" applyFont="1">
      <alignment/>
      <protection/>
    </xf>
    <xf numFmtId="0" fontId="68" fillId="0" borderId="0" xfId="22" applyFont="1">
      <alignment/>
      <protection/>
    </xf>
    <xf numFmtId="0" fontId="70" fillId="0" borderId="0" xfId="22" applyFont="1">
      <alignment/>
      <protection/>
    </xf>
    <xf numFmtId="0" fontId="51" fillId="0" borderId="0" xfId="22" applyFont="1" applyAlignment="1">
      <alignment horizontal="right"/>
      <protection/>
    </xf>
    <xf numFmtId="0" fontId="51" fillId="14" borderId="4" xfId="22" applyFont="1" applyFill="1" applyBorder="1">
      <alignment/>
      <protection/>
    </xf>
    <xf numFmtId="0" fontId="51" fillId="8" borderId="4" xfId="22" applyFont="1" applyFill="1" applyBorder="1">
      <alignment/>
      <protection/>
    </xf>
    <xf numFmtId="0" fontId="51" fillId="17" borderId="4" xfId="22" applyFont="1" applyFill="1" applyBorder="1">
      <alignment/>
      <protection/>
    </xf>
    <xf numFmtId="0" fontId="51" fillId="10" borderId="4" xfId="22" applyFont="1" applyFill="1" applyBorder="1">
      <alignment/>
      <protection/>
    </xf>
    <xf numFmtId="0" fontId="51" fillId="13" borderId="0" xfId="22" applyFont="1" applyFill="1">
      <alignment/>
      <protection/>
    </xf>
    <xf numFmtId="0" fontId="4" fillId="0" borderId="0" xfId="25" applyFont="1">
      <alignment/>
      <protection/>
    </xf>
    <xf numFmtId="0" fontId="72" fillId="0" borderId="0" xfId="23" applyFont="1">
      <alignment/>
      <protection/>
    </xf>
    <xf numFmtId="0" fontId="55" fillId="0" borderId="0" xfId="23" applyFont="1">
      <alignment/>
      <protection/>
    </xf>
    <xf numFmtId="0" fontId="36" fillId="0" borderId="0" xfId="0" applyFont="1" applyAlignment="1">
      <alignment/>
    </xf>
    <xf numFmtId="178" fontId="6" fillId="0" borderId="4" xfId="0" applyNumberFormat="1" applyFont="1" applyBorder="1" applyAlignment="1">
      <alignment/>
    </xf>
    <xf numFmtId="33" fontId="6" fillId="0" borderId="28" xfId="0" applyNumberFormat="1" applyFont="1" applyBorder="1" applyAlignment="1">
      <alignment horizontal="centerContinuous"/>
    </xf>
    <xf numFmtId="33" fontId="6" fillId="0" borderId="29" xfId="0" applyNumberFormat="1" applyFont="1" applyBorder="1" applyAlignment="1">
      <alignment horizontal="centerContinuous"/>
    </xf>
    <xf numFmtId="46" fontId="6" fillId="0" borderId="30" xfId="0" applyNumberFormat="1" applyFont="1" applyBorder="1" applyAlignment="1">
      <alignment horizontal="centerContinuous"/>
    </xf>
    <xf numFmtId="46" fontId="6" fillId="0" borderId="31" xfId="0" applyNumberFormat="1" applyFont="1" applyBorder="1" applyAlignment="1">
      <alignment horizontal="centerContinuous"/>
    </xf>
    <xf numFmtId="46" fontId="6" fillId="0" borderId="1" xfId="0" applyNumberFormat="1" applyFont="1" applyBorder="1" applyAlignment="1">
      <alignment horizontal="centerContinuous"/>
    </xf>
    <xf numFmtId="46" fontId="6" fillId="0" borderId="3" xfId="0" applyNumberFormat="1" applyFont="1" applyBorder="1" applyAlignment="1">
      <alignment horizontal="centerContinuous"/>
    </xf>
    <xf numFmtId="177" fontId="6" fillId="0" borderId="1" xfId="0" applyNumberFormat="1" applyFont="1" applyBorder="1" applyAlignment="1">
      <alignment horizontal="centerContinuous"/>
    </xf>
    <xf numFmtId="177" fontId="6" fillId="0" borderId="3" xfId="0" applyNumberFormat="1" applyFont="1" applyBorder="1" applyAlignment="1">
      <alignment horizontal="centerContinuous"/>
    </xf>
    <xf numFmtId="178" fontId="6" fillId="0" borderId="4" xfId="0" applyNumberFormat="1" applyFont="1" applyBorder="1" applyAlignment="1">
      <alignment horizontal="center"/>
    </xf>
    <xf numFmtId="192" fontId="6" fillId="2" borderId="4" xfId="0" applyNumberFormat="1" applyFont="1" applyFill="1" applyBorder="1" applyAlignment="1">
      <alignment horizontal="right"/>
    </xf>
    <xf numFmtId="0" fontId="61" fillId="0" borderId="0" xfId="0" applyFont="1" applyAlignment="1">
      <alignment/>
    </xf>
    <xf numFmtId="0" fontId="6" fillId="2" borderId="0" xfId="0" applyFont="1" applyFill="1" applyBorder="1" applyAlignment="1">
      <alignment/>
    </xf>
    <xf numFmtId="0" fontId="0" fillId="0" borderId="7" xfId="0" applyBorder="1" applyAlignment="1">
      <alignment/>
    </xf>
    <xf numFmtId="0" fontId="0" fillId="0" borderId="5" xfId="0" applyBorder="1" applyAlignment="1">
      <alignment/>
    </xf>
    <xf numFmtId="0" fontId="0" fillId="0" borderId="15" xfId="0" applyBorder="1" applyAlignment="1">
      <alignment/>
    </xf>
    <xf numFmtId="0" fontId="0" fillId="0" borderId="32" xfId="0" applyBorder="1" applyAlignment="1">
      <alignment/>
    </xf>
    <xf numFmtId="0" fontId="0" fillId="0" borderId="12" xfId="0" applyBorder="1" applyAlignment="1">
      <alignment/>
    </xf>
    <xf numFmtId="0" fontId="0" fillId="0" borderId="9" xfId="0" applyBorder="1" applyAlignment="1">
      <alignment/>
    </xf>
    <xf numFmtId="0" fontId="0" fillId="0" borderId="14" xfId="0" applyNumberFormat="1" applyBorder="1" applyAlignment="1">
      <alignment/>
    </xf>
    <xf numFmtId="0" fontId="0" fillId="0" borderId="6" xfId="0" applyNumberFormat="1" applyBorder="1" applyAlignment="1">
      <alignment/>
    </xf>
    <xf numFmtId="0" fontId="36" fillId="0" borderId="4" xfId="0" applyFont="1" applyBorder="1" applyAlignment="1">
      <alignment horizontal="center" vertical="center"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0" xfId="25" applyFont="1" applyAlignment="1">
      <alignment horizontal="right"/>
      <protection/>
    </xf>
  </cellXfs>
  <cellStyles count="14">
    <cellStyle name="Normal" xfId="0"/>
    <cellStyle name="Percent" xfId="15"/>
    <cellStyle name="Hyperlink" xfId="16"/>
    <cellStyle name="Comma [0]" xfId="17"/>
    <cellStyle name="Comma" xfId="18"/>
    <cellStyle name="Currency [0]" xfId="19"/>
    <cellStyle name="Currency" xfId="20"/>
    <cellStyle name="標準_HLPVLOOK" xfId="21"/>
    <cellStyle name="標準_WIN_hlp2a" xfId="22"/>
    <cellStyle name="標準_WIN_hlp3a" xfId="23"/>
    <cellStyle name="標準_WIN_hlp4" xfId="24"/>
    <cellStyle name="標準_WIN分析a" xfId="25"/>
    <cellStyle name="標準_統計ex"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pivotCacheDefinition" Target="pivotCache/pivotCacheDefinition2.xml" /><Relationship Id="rId38" Type="http://schemas.openxmlformats.org/officeDocument/2006/relationships/pivotCacheDefinition" Target="pivotCache/pivotCacheDefinition3.xml" /><Relationship Id="rId39" Type="http://schemas.openxmlformats.org/officeDocument/2006/relationships/pivotCacheDefinition" Target="pivotCache/pivotCacheDefinition1.xml" /><Relationship Id="rId40" Type="http://schemas.openxmlformats.org/officeDocument/2006/relationships/pivotCacheDefinition" Target="pivotCache/pivotCacheDefinition4.xml" /><Relationship Id="rId41" Type="http://schemas.openxmlformats.org/officeDocument/2006/relationships/pivotCacheDefinition" Target="pivotCache/pivotCacheDefinition5.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5075"/>
          <c:w val="0.89"/>
          <c:h val="0.9025"/>
        </c:manualLayout>
      </c:layout>
      <c:barChart>
        <c:barDir val="col"/>
        <c:grouping val="clustered"/>
        <c:varyColors val="0"/>
        <c:ser>
          <c:idx val="0"/>
          <c:order val="0"/>
          <c:tx>
            <c:strRef>
              <c:f>'図形'!$C$48</c:f>
              <c:strCache>
                <c:ptCount val="1"/>
                <c:pt idx="0">
                  <c:v>数値</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'図形'!$B$49:$B$51</c:f>
              <c:strCache/>
            </c:strRef>
          </c:cat>
          <c:val>
            <c:numRef>
              <c:f>'図形'!$C$49:$C$51</c:f>
              <c:numCache/>
            </c:numRef>
          </c:val>
        </c:ser>
        <c:axId val="34042373"/>
        <c:axId val="37945902"/>
      </c:barChart>
      <c:catAx>
        <c:axId val="34042373"/>
        <c:scaling>
          <c:orientation val="minMax"/>
        </c:scaling>
        <c:axPos val="b"/>
        <c:delete val="0"/>
        <c:numFmt formatCode="General" sourceLinked="1"/>
        <c:majorTickMark val="in"/>
        <c:minorTickMark val="none"/>
        <c:tickLblPos val="nextTo"/>
        <c:crossAx val="37945902"/>
        <c:crosses val="autoZero"/>
        <c:auto val="0"/>
        <c:lblOffset val="100"/>
        <c:noMultiLvlLbl val="0"/>
      </c:catAx>
      <c:valAx>
        <c:axId val="37945902"/>
        <c:scaling>
          <c:orientation val="minMax"/>
        </c:scaling>
        <c:axPos val="l"/>
        <c:majorGridlines/>
        <c:delete val="0"/>
        <c:numFmt formatCode="General" sourceLinked="1"/>
        <c:majorTickMark val="in"/>
        <c:minorTickMark val="none"/>
        <c:tickLblPos val="nextTo"/>
        <c:crossAx val="3404237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う</a:t>
            </a:r>
          </a:p>
        </c:rich>
      </c:tx>
      <c:layout/>
      <c:spPr>
        <a:noFill/>
        <a:ln>
          <a:noFill/>
        </a:ln>
      </c:spPr>
    </c:title>
    <c:plotArea>
      <c:layout/>
      <c:scatterChart>
        <c:scatterStyle val="lineMarker"/>
        <c:varyColors val="0"/>
        <c:ser>
          <c:idx val="0"/>
          <c:order val="0"/>
          <c:tx>
            <c:strRef>
              <c:f>XYｸﾞﾗﾌ!$B$10</c:f>
              <c:strCache>
                <c:ptCount val="1"/>
                <c:pt idx="0">
                  <c:v>Ｌ</c:v>
                </c:pt>
              </c:strCache>
            </c:strRef>
          </c:tx>
          <c:extLst>
            <c:ext xmlns:c14="http://schemas.microsoft.com/office/drawing/2007/8/2/chart" uri="{6F2FDCE9-48DA-4B69-8628-5D25D57E5C99}">
              <c14:invertSolidFillFmt>
                <c14:spPr>
                  <a:solidFill>
                    <a:srgbClr val="000000"/>
                  </a:solidFill>
                </c14:spPr>
              </c14:invertSolidFillFmt>
            </c:ext>
          </c:extLst>
          <c:xVal>
            <c:numRef>
              <c:f>XYｸﾞﾗﾌ!$C$9:$E$9</c:f>
              <c:numCache>
                <c:ptCount val="3"/>
                <c:pt idx="0">
                  <c:v>0</c:v>
                </c:pt>
                <c:pt idx="1">
                  <c:v>0</c:v>
                </c:pt>
                <c:pt idx="2">
                  <c:v>0</c:v>
                </c:pt>
              </c:numCache>
            </c:numRef>
          </c:xVal>
          <c:yVal>
            <c:numRef>
              <c:f>XYｸﾞﾗﾌ!$C$10:$E$10</c:f>
              <c:numCache>
                <c:ptCount val="3"/>
                <c:pt idx="0">
                  <c:v>0</c:v>
                </c:pt>
                <c:pt idx="1">
                  <c:v>0</c:v>
                </c:pt>
                <c:pt idx="2">
                  <c:v>0</c:v>
                </c:pt>
              </c:numCache>
            </c:numRef>
          </c:yVal>
          <c:smooth val="0"/>
        </c:ser>
        <c:ser>
          <c:idx val="1"/>
          <c:order val="1"/>
          <c:tx>
            <c:strRef>
              <c:f>XYｸﾞﾗﾌ!$B$12</c:f>
              <c:strCache>
                <c:ptCount val="1"/>
                <c:pt idx="0">
                  <c:v>Ｌ</c:v>
                </c:pt>
              </c:strCache>
            </c:strRef>
          </c:tx>
          <c:extLst>
            <c:ext xmlns:c14="http://schemas.microsoft.com/office/drawing/2007/8/2/chart" uri="{6F2FDCE9-48DA-4B69-8628-5D25D57E5C99}">
              <c14:invertSolidFillFmt>
                <c14:spPr>
                  <a:solidFill>
                    <a:srgbClr val="000000"/>
                  </a:solidFill>
                </c14:spPr>
              </c14:invertSolidFillFmt>
            </c:ext>
          </c:extLst>
          <c:xVal>
            <c:numRef>
              <c:f>XYｸﾞﾗﾌ!$C$11:$D$11</c:f>
              <c:numCache>
                <c:ptCount val="2"/>
                <c:pt idx="0">
                  <c:v>0</c:v>
                </c:pt>
                <c:pt idx="1">
                  <c:v>0</c:v>
                </c:pt>
              </c:numCache>
            </c:numRef>
          </c:xVal>
          <c:yVal>
            <c:numRef>
              <c:f>XYｸﾞﾗﾌ!$C$12:$D$12</c:f>
              <c:numCache>
                <c:ptCount val="2"/>
                <c:pt idx="0">
                  <c:v>0</c:v>
                </c:pt>
                <c:pt idx="1">
                  <c:v>0</c:v>
                </c:pt>
              </c:numCache>
            </c:numRef>
          </c:yVal>
          <c:smooth val="0"/>
        </c:ser>
        <c:ser>
          <c:idx val="2"/>
          <c:order val="2"/>
          <c:tx>
            <c:strRef>
              <c:f>XYｸﾞﾗﾌ!$B$14</c:f>
              <c:strCache>
                <c:ptCount val="1"/>
                <c:pt idx="0">
                  <c:v>Ｌ</c:v>
                </c:pt>
              </c:strCache>
            </c:strRef>
          </c:tx>
          <c:extLst>
            <c:ext xmlns:c14="http://schemas.microsoft.com/office/drawing/2007/8/2/chart" uri="{6F2FDCE9-48DA-4B69-8628-5D25D57E5C99}">
              <c14:invertSolidFillFmt>
                <c14:spPr>
                  <a:solidFill>
                    <a:srgbClr val="000000"/>
                  </a:solidFill>
                </c14:spPr>
              </c14:invertSolidFillFmt>
            </c:ext>
          </c:extLst>
          <c:xVal>
            <c:numRef>
              <c:f>XYｸﾞﾗﾌ!$C$13:$E$13</c:f>
              <c:numCache>
                <c:ptCount val="3"/>
                <c:pt idx="0">
                  <c:v>0</c:v>
                </c:pt>
                <c:pt idx="1">
                  <c:v>0</c:v>
                </c:pt>
                <c:pt idx="2">
                  <c:v>0</c:v>
                </c:pt>
              </c:numCache>
            </c:numRef>
          </c:xVal>
          <c:yVal>
            <c:numRef>
              <c:f>XYｸﾞﾗﾌ!$C$14:$E$14</c:f>
              <c:numCache>
                <c:ptCount val="3"/>
                <c:pt idx="0">
                  <c:v>0</c:v>
                </c:pt>
                <c:pt idx="1">
                  <c:v>0</c:v>
                </c:pt>
                <c:pt idx="2">
                  <c:v>0</c:v>
                </c:pt>
              </c:numCache>
            </c:numRef>
          </c:yVal>
          <c:smooth val="0"/>
        </c:ser>
        <c:axId val="50935721"/>
        <c:axId val="55768306"/>
      </c:scatterChart>
      <c:valAx>
        <c:axId val="50935721"/>
        <c:scaling>
          <c:orientation val="minMax"/>
        </c:scaling>
        <c:axPos val="b"/>
        <c:title>
          <c:tx>
            <c:rich>
              <a:bodyPr vert="horz" rot="0" anchor="ctr"/>
              <a:lstStyle/>
              <a:p>
                <a:pPr algn="ctr">
                  <a:defRPr/>
                </a:pPr>
                <a:r>
                  <a:rPr lang="en-US" cap="none" sz="800" b="0" i="0" u="none" baseline="0"/>
                  <a:t>P</a:t>
                </a:r>
              </a:p>
            </c:rich>
          </c:tx>
          <c:layout/>
          <c:overlay val="0"/>
          <c:spPr>
            <a:noFill/>
            <a:ln>
              <a:noFill/>
            </a:ln>
          </c:spPr>
        </c:title>
        <c:majorGridlines/>
        <c:delete val="0"/>
        <c:numFmt formatCode="General" sourceLinked="1"/>
        <c:majorTickMark val="in"/>
        <c:minorTickMark val="none"/>
        <c:tickLblPos val="low"/>
        <c:crossAx val="55768306"/>
        <c:crosses val="autoZero"/>
        <c:crossBetween val="midCat"/>
        <c:dispUnits/>
      </c:valAx>
      <c:valAx>
        <c:axId val="55768306"/>
        <c:scaling>
          <c:orientation val="minMax"/>
        </c:scaling>
        <c:axPos val="l"/>
        <c:title>
          <c:tx>
            <c:rich>
              <a:bodyPr vert="horz" rot="-60000" anchor="ctr"/>
              <a:lstStyle/>
              <a:p>
                <a:pPr algn="ctr">
                  <a:defRPr/>
                </a:pPr>
                <a:r>
                  <a:rPr lang="en-US" cap="none" sz="800" b="0" i="0" u="none" baseline="0"/>
                  <a:t>L</a:t>
                </a:r>
              </a:p>
            </c:rich>
          </c:tx>
          <c:layout/>
          <c:overlay val="0"/>
          <c:spPr>
            <a:noFill/>
            <a:ln>
              <a:noFill/>
            </a:ln>
          </c:spPr>
        </c:title>
        <c:majorGridlines/>
        <c:delete val="0"/>
        <c:numFmt formatCode="General" sourceLinked="1"/>
        <c:majorTickMark val="in"/>
        <c:minorTickMark val="none"/>
        <c:tickLblPos val="nextTo"/>
        <c:crossAx val="5093572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XYｸﾞﾗﾌ!$B$9</c:f>
              <c:strCache>
                <c:ptCount val="1"/>
                <c:pt idx="0">
                  <c:v>Ｐ</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XYｸﾞﾗﾌ!$C$8:$E$8</c:f>
              <c:strCache/>
            </c:strRef>
          </c:cat>
          <c:val>
            <c:numRef>
              <c:f>XYｸﾞﾗﾌ!$C$9:$E$9</c:f>
              <c:numCache/>
            </c:numRef>
          </c:val>
        </c:ser>
        <c:axId val="32152707"/>
        <c:axId val="20938908"/>
      </c:barChart>
      <c:catAx>
        <c:axId val="32152707"/>
        <c:scaling>
          <c:orientation val="minMax"/>
        </c:scaling>
        <c:axPos val="b"/>
        <c:delete val="0"/>
        <c:numFmt formatCode="General" sourceLinked="1"/>
        <c:majorTickMark val="in"/>
        <c:minorTickMark val="none"/>
        <c:tickLblPos val="nextTo"/>
        <c:crossAx val="20938908"/>
        <c:crosses val="autoZero"/>
        <c:auto val="1"/>
        <c:lblOffset val="100"/>
        <c:noMultiLvlLbl val="0"/>
      </c:catAx>
      <c:valAx>
        <c:axId val="20938908"/>
        <c:scaling>
          <c:orientation val="minMax"/>
        </c:scaling>
        <c:axPos val="l"/>
        <c:majorGridlines/>
        <c:delete val="0"/>
        <c:numFmt formatCode="General" sourceLinked="1"/>
        <c:majorTickMark val="in"/>
        <c:minorTickMark val="none"/>
        <c:tickLblPos val="nextTo"/>
        <c:crossAx val="3215270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2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XYｸﾞﾗﾌ!$B$9</c:f>
              <c:strCache>
                <c:ptCount val="1"/>
                <c:pt idx="0">
                  <c:v>Ｐ</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XYｸﾞﾗﾌ!$C$8:$E$8</c:f>
              <c:strCache/>
            </c:strRef>
          </c:cat>
          <c:val>
            <c:numRef>
              <c:f>XYｸﾞﾗﾌ!$C$9:$E$9</c:f>
              <c:numCache/>
            </c:numRef>
          </c:val>
        </c:ser>
        <c:ser>
          <c:idx val="1"/>
          <c:order val="1"/>
          <c:tx>
            <c:strRef>
              <c:f>XYｸﾞﾗﾌ!$B$10</c:f>
              <c:strCache>
                <c:ptCount val="1"/>
                <c:pt idx="0">
                  <c:v>Ｌ</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XYｸﾞﾗﾌ!$C$8:$E$8</c:f>
              <c:strCache/>
            </c:strRef>
          </c:cat>
          <c:val>
            <c:numRef>
              <c:f>XYｸﾞﾗﾌ!$C$10:$E$10</c:f>
              <c:numCache/>
            </c:numRef>
          </c:val>
        </c:ser>
        <c:axId val="54232445"/>
        <c:axId val="18329958"/>
      </c:barChart>
      <c:catAx>
        <c:axId val="54232445"/>
        <c:scaling>
          <c:orientation val="minMax"/>
        </c:scaling>
        <c:axPos val="b"/>
        <c:delete val="0"/>
        <c:numFmt formatCode="General" sourceLinked="1"/>
        <c:majorTickMark val="in"/>
        <c:minorTickMark val="none"/>
        <c:tickLblPos val="nextTo"/>
        <c:crossAx val="18329958"/>
        <c:crosses val="autoZero"/>
        <c:auto val="1"/>
        <c:lblOffset val="100"/>
        <c:noMultiLvlLbl val="0"/>
      </c:catAx>
      <c:valAx>
        <c:axId val="18329958"/>
        <c:scaling>
          <c:orientation val="minMax"/>
        </c:scaling>
        <c:axPos val="l"/>
        <c:majorGridlines/>
        <c:delete val="0"/>
        <c:numFmt formatCode="General" sourceLinked="1"/>
        <c:majorTickMark val="in"/>
        <c:minorTickMark val="none"/>
        <c:tickLblPos val="nextTo"/>
        <c:crossAx val="5423244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2325"/>
          <c:w val="0.81175"/>
          <c:h val="0.95375"/>
        </c:manualLayout>
      </c:layout>
      <c:barChart>
        <c:barDir val="col"/>
        <c:grouping val="clustered"/>
        <c:varyColors val="0"/>
        <c:ser>
          <c:idx val="1"/>
          <c:order val="0"/>
          <c:tx>
            <c:strRef>
              <c:f>'グラフ目盛り'!$S$3</c:f>
              <c:strCache>
                <c:ptCount val="1"/>
                <c:pt idx="0">
                  <c:v>件数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'グラフ目盛り'!$R$4:$R$13</c:f>
              <c:strCache/>
            </c:strRef>
          </c:cat>
          <c:val>
            <c:numRef>
              <c:f>'グラフ目盛り'!$S$4:$S$13</c:f>
              <c:numCache/>
            </c:numRef>
          </c:val>
        </c:ser>
        <c:ser>
          <c:idx val="0"/>
          <c:order val="1"/>
          <c:tx>
            <c:strRef>
              <c:f>'グラフ目盛り'!$T$3</c:f>
              <c:strCache>
                <c:ptCount val="1"/>
                <c:pt idx="0">
                  <c:v>台数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'グラフ目盛り'!$R$4:$R$13</c:f>
              <c:strCache/>
            </c:strRef>
          </c:cat>
          <c:val>
            <c:numRef>
              <c:f>'グラフ目盛り'!$T$4:$T$13</c:f>
              <c:numCache/>
            </c:numRef>
          </c:val>
        </c:ser>
        <c:axId val="30751895"/>
        <c:axId val="8331600"/>
      </c:barChart>
      <c:catAx>
        <c:axId val="30751895"/>
        <c:scaling>
          <c:orientation val="minMax"/>
        </c:scaling>
        <c:axPos val="b"/>
        <c:delete val="0"/>
        <c:numFmt formatCode="General" sourceLinked="1"/>
        <c:majorTickMark val="in"/>
        <c:minorTickMark val="none"/>
        <c:tickLblPos val="nextTo"/>
        <c:txPr>
          <a:bodyPr vert="horz" rot="0"/>
          <a:lstStyle/>
          <a:p>
            <a:pPr>
              <a:defRPr lang="en-US" cap="none" sz="900" b="0" i="0" u="none" baseline="0"/>
            </a:pPr>
          </a:p>
        </c:txPr>
        <c:crossAx val="8331600"/>
        <c:crosses val="autoZero"/>
        <c:auto val="0"/>
        <c:lblOffset val="100"/>
        <c:noMultiLvlLbl val="0"/>
      </c:catAx>
      <c:valAx>
        <c:axId val="8331600"/>
        <c:scaling>
          <c:orientation val="minMax"/>
          <c:max val="20"/>
        </c:scaling>
        <c:axPos val="l"/>
        <c:title>
          <c:tx>
            <c:rich>
              <a:bodyPr vert="wordArtVert" rot="0" anchor="ctr"/>
              <a:lstStyle/>
              <a:p>
                <a:pPr algn="ctr">
                  <a:defRPr/>
                </a:pPr>
                <a:r>
                  <a:rPr lang="en-US" cap="none" sz="1100" b="0" i="0" u="none" baseline="0"/>
                  <a:t>件数</a:t>
                </a:r>
              </a:p>
            </c:rich>
          </c:tx>
          <c:layout>
            <c:manualLayout>
              <c:xMode val="factor"/>
              <c:yMode val="factor"/>
              <c:x val="-0.00275"/>
              <c:y val="0.12375"/>
            </c:manualLayout>
          </c:layout>
          <c:overlay val="0"/>
          <c:spPr>
            <a:noFill/>
            <a:ln>
              <a:noFill/>
            </a:ln>
          </c:spPr>
        </c:title>
        <c:delete val="0"/>
        <c:numFmt formatCode="General" sourceLinked="1"/>
        <c:majorTickMark val="in"/>
        <c:minorTickMark val="none"/>
        <c:tickLblPos val="nextTo"/>
        <c:crossAx val="30751895"/>
        <c:crossesAt val="1"/>
        <c:crossBetween val="between"/>
        <c:dispUnits/>
        <c:majorUnit val="5"/>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3025"/>
          <c:w val="0.79125"/>
          <c:h val="0.93975"/>
        </c:manualLayout>
      </c:layout>
      <c:areaChart>
        <c:grouping val="stacked"/>
        <c:varyColors val="0"/>
        <c:ser>
          <c:idx val="1"/>
          <c:order val="0"/>
          <c:tx>
            <c:strRef>
              <c:f>'グラフ目盛り'!$S$3</c:f>
              <c:strCache>
                <c:ptCount val="1"/>
                <c:pt idx="0">
                  <c:v>件数</c:v>
                </c:pt>
              </c:strCache>
            </c:strRef>
          </c:tx>
          <c:extLst>
            <c:ext xmlns:c14="http://schemas.microsoft.com/office/drawing/2007/8/2/chart" uri="{6F2FDCE9-48DA-4B69-8628-5D25D57E5C99}">
              <c14:invertSolidFillFmt>
                <c14:spPr>
                  <a:solidFill>
                    <a:srgbClr val="000000"/>
                  </a:solidFill>
                </c14:spPr>
              </c14:invertSolidFillFmt>
            </c:ext>
          </c:extLst>
          <c:cat>
            <c:strRef>
              <c:f>'グラフ目盛り'!$R$4:$R$13</c:f>
              <c:strCache/>
            </c:strRef>
          </c:cat>
          <c:val>
            <c:numRef>
              <c:f>'グラフ目盛り'!$S$4:$S$13</c:f>
              <c:numCache/>
            </c:numRef>
          </c:val>
        </c:ser>
        <c:axId val="7875537"/>
        <c:axId val="3770970"/>
      </c:areaChart>
      <c:barChart>
        <c:barDir val="col"/>
        <c:grouping val="clustered"/>
        <c:varyColors val="0"/>
        <c:ser>
          <c:idx val="0"/>
          <c:order val="1"/>
          <c:tx>
            <c:strRef>
              <c:f>'グラフ目盛り'!$T$3</c:f>
              <c:strCache>
                <c:ptCount val="1"/>
                <c:pt idx="0">
                  <c:v>台数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'グラフ目盛り'!$R$4:$R$13</c:f>
              <c:strCache/>
            </c:strRef>
          </c:cat>
          <c:val>
            <c:numRef>
              <c:f>'グラフ目盛り'!$T$4:$T$13</c:f>
              <c:numCache/>
            </c:numRef>
          </c:val>
        </c:ser>
        <c:axId val="33938731"/>
        <c:axId val="37013124"/>
      </c:barChart>
      <c:catAx>
        <c:axId val="7875537"/>
        <c:scaling>
          <c:orientation val="minMax"/>
        </c:scaling>
        <c:axPos val="b"/>
        <c:delete val="0"/>
        <c:numFmt formatCode="General" sourceLinked="1"/>
        <c:majorTickMark val="in"/>
        <c:minorTickMark val="none"/>
        <c:tickLblPos val="nextTo"/>
        <c:crossAx val="3770970"/>
        <c:crosses val="autoZero"/>
        <c:auto val="0"/>
        <c:lblOffset val="100"/>
        <c:noMultiLvlLbl val="0"/>
      </c:catAx>
      <c:valAx>
        <c:axId val="3770970"/>
        <c:scaling>
          <c:orientation val="minMax"/>
        </c:scaling>
        <c:axPos val="l"/>
        <c:delete val="0"/>
        <c:numFmt formatCode="General" sourceLinked="1"/>
        <c:majorTickMark val="in"/>
        <c:minorTickMark val="none"/>
        <c:tickLblPos val="low"/>
        <c:crossAx val="7875537"/>
        <c:crossesAt val="1"/>
        <c:crossBetween val="between"/>
        <c:dispUnits/>
      </c:valAx>
      <c:catAx>
        <c:axId val="33938731"/>
        <c:scaling>
          <c:orientation val="minMax"/>
        </c:scaling>
        <c:axPos val="b"/>
        <c:delete val="1"/>
        <c:majorTickMark val="in"/>
        <c:minorTickMark val="none"/>
        <c:tickLblPos val="nextTo"/>
        <c:crossAx val="37013124"/>
        <c:crosses val="autoZero"/>
        <c:auto val="0"/>
        <c:lblOffset val="100"/>
        <c:noMultiLvlLbl val="0"/>
      </c:catAx>
      <c:valAx>
        <c:axId val="37013124"/>
        <c:scaling>
          <c:orientation val="minMax"/>
        </c:scaling>
        <c:axPos val="l"/>
        <c:delete val="0"/>
        <c:numFmt formatCode="General" sourceLinked="1"/>
        <c:majorTickMark val="in"/>
        <c:minorTickMark val="none"/>
        <c:tickLblPos val="nextTo"/>
        <c:crossAx val="33938731"/>
        <c:crosses val="max"/>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53"/>
          <c:w val="0.5775"/>
          <c:h val="0.894"/>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ｸﾞﾗﾌｻｲｽﾞ!$A$1:$A$3</c:f>
              <c:strCache/>
            </c:strRef>
          </c:cat>
          <c:val>
            <c:numRef>
              <c:f>ｸﾞﾗﾌｻｲｽﾞ!$B$1:$B$3</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ｸﾞﾗﾌｻｲｽﾞ!$A$1:$A$3</c:f>
              <c:strCache/>
            </c:strRef>
          </c:cat>
          <c:val>
            <c:numRef>
              <c:f>ｸﾞﾗﾌｻｲｽﾞ!$C$1:$C$3</c:f>
              <c:numCache/>
            </c:numRef>
          </c:val>
        </c:ser>
        <c:axId val="64682661"/>
        <c:axId val="45273038"/>
      </c:barChart>
      <c:catAx>
        <c:axId val="64682661"/>
        <c:scaling>
          <c:orientation val="minMax"/>
        </c:scaling>
        <c:axPos val="b"/>
        <c:delete val="0"/>
        <c:numFmt formatCode="General" sourceLinked="1"/>
        <c:majorTickMark val="in"/>
        <c:minorTickMark val="none"/>
        <c:tickLblPos val="nextTo"/>
        <c:crossAx val="45273038"/>
        <c:crosses val="autoZero"/>
        <c:auto val="0"/>
        <c:lblOffset val="100"/>
        <c:noMultiLvlLbl val="0"/>
      </c:catAx>
      <c:valAx>
        <c:axId val="45273038"/>
        <c:scaling>
          <c:orientation val="minMax"/>
          <c:max val="40"/>
        </c:scaling>
        <c:axPos val="l"/>
        <c:delete val="0"/>
        <c:numFmt formatCode="General" sourceLinked="1"/>
        <c:majorTickMark val="in"/>
        <c:minorTickMark val="none"/>
        <c:tickLblPos val="nextTo"/>
        <c:crossAx val="64682661"/>
        <c:crossesAt val="1"/>
        <c:crossBetween val="between"/>
        <c:dispUnits/>
        <c:majorUnit val="10"/>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2655"/>
          <c:w val="0.5475"/>
          <c:h val="0.64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ｸﾞﾗﾌｻｲｽﾞ!$A$1:$A$3</c:f>
              <c:strCache/>
            </c:strRef>
          </c:cat>
          <c:val>
            <c:numRef>
              <c:f>ｸﾞﾗﾌｻｲｽﾞ!$B$1:$B$3</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ｸﾞﾗﾌｻｲｽﾞ!$A$1:$A$3</c:f>
              <c:strCache/>
            </c:strRef>
          </c:cat>
          <c:val>
            <c:numRef>
              <c:f>ｸﾞﾗﾌｻｲｽﾞ!$C$1:$C$3</c:f>
              <c:numCache/>
            </c:numRef>
          </c:val>
        </c:ser>
        <c:axId val="4804159"/>
        <c:axId val="43237432"/>
      </c:barChart>
      <c:catAx>
        <c:axId val="4804159"/>
        <c:scaling>
          <c:orientation val="minMax"/>
        </c:scaling>
        <c:axPos val="b"/>
        <c:delete val="0"/>
        <c:numFmt formatCode="General" sourceLinked="1"/>
        <c:majorTickMark val="in"/>
        <c:minorTickMark val="none"/>
        <c:tickLblPos val="nextTo"/>
        <c:crossAx val="43237432"/>
        <c:crosses val="autoZero"/>
        <c:auto val="0"/>
        <c:lblOffset val="100"/>
        <c:noMultiLvlLbl val="0"/>
      </c:catAx>
      <c:valAx>
        <c:axId val="43237432"/>
        <c:scaling>
          <c:orientation val="minMax"/>
          <c:max val="40"/>
        </c:scaling>
        <c:axPos val="l"/>
        <c:delete val="0"/>
        <c:numFmt formatCode="General" sourceLinked="1"/>
        <c:majorTickMark val="in"/>
        <c:minorTickMark val="none"/>
        <c:tickLblPos val="nextTo"/>
        <c:crossAx val="480415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66925"/>
          <c:y val="0.476"/>
        </c:manualLayout>
      </c:layout>
      <c:overlay val="0"/>
    </c:legend>
    <c:plotVisOnly val="1"/>
    <c:dispBlanksAs val="gap"/>
    <c:showDLblsOverMax val="0"/>
  </c:chart>
  <c:txPr>
    <a:bodyPr vert="horz" rot="0"/>
    <a:lstStyle/>
    <a:p>
      <a:pPr>
        <a:defRPr lang="en-US" cap="none" sz="12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53"/>
          <c:w val="0.57875"/>
          <c:h val="0.894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ｸﾞﾗﾌｻｲｽﾞ!$A$1:$A$3</c:f>
              <c:strCache>
                <c:ptCount val="3"/>
                <c:pt idx="0">
                  <c:v>あ</c:v>
                </c:pt>
                <c:pt idx="1">
                  <c:v>い</c:v>
                </c:pt>
                <c:pt idx="2">
                  <c:v>う</c:v>
                </c:pt>
              </c:strCache>
            </c:strRef>
          </c:cat>
          <c:val>
            <c:numRef>
              <c:f>ｸﾞﾗﾌｻｲｽﾞ!$B$1:$B$3</c:f>
              <c:numCache>
                <c:ptCount val="3"/>
                <c:pt idx="0">
                  <c:v>10</c:v>
                </c:pt>
                <c:pt idx="1">
                  <c:v>15</c:v>
                </c:pt>
                <c:pt idx="2">
                  <c:v>20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ｸﾞﾗﾌｻｲｽﾞ!$A$1:$A$3</c:f>
              <c:strCache>
                <c:ptCount val="3"/>
                <c:pt idx="0">
                  <c:v>あ</c:v>
                </c:pt>
                <c:pt idx="1">
                  <c:v>い</c:v>
                </c:pt>
                <c:pt idx="2">
                  <c:v>う</c:v>
                </c:pt>
              </c:strCache>
            </c:strRef>
          </c:cat>
          <c:val>
            <c:numRef>
              <c:f>ｸﾞﾗﾌｻｲｽﾞ!$C$1:$C$3</c:f>
              <c:numCache>
                <c:ptCount val="3"/>
                <c:pt idx="0">
                  <c:v>30</c:v>
                </c:pt>
                <c:pt idx="1">
                  <c:v>20</c:v>
                </c:pt>
                <c:pt idx="2">
                  <c:v>10</c:v>
                </c:pt>
              </c:numCache>
            </c:numRef>
          </c:val>
        </c:ser>
        <c:axId val="53592569"/>
        <c:axId val="12571074"/>
      </c:barChart>
      <c:catAx>
        <c:axId val="53592569"/>
        <c:scaling>
          <c:orientation val="minMax"/>
        </c:scaling>
        <c:axPos val="b"/>
        <c:delete val="0"/>
        <c:numFmt formatCode="General" sourceLinked="1"/>
        <c:majorTickMark val="in"/>
        <c:minorTickMark val="none"/>
        <c:tickLblPos val="nextTo"/>
        <c:crossAx val="12571074"/>
        <c:crosses val="autoZero"/>
        <c:auto val="0"/>
        <c:lblOffset val="100"/>
        <c:noMultiLvlLbl val="0"/>
      </c:catAx>
      <c:valAx>
        <c:axId val="12571074"/>
        <c:scaling>
          <c:orientation val="minMax"/>
          <c:max val="40"/>
        </c:scaling>
        <c:axPos val="l"/>
        <c:delete val="0"/>
        <c:numFmt formatCode="General" sourceLinked="1"/>
        <c:majorTickMark val="in"/>
        <c:minorTickMark val="none"/>
        <c:tickLblPos val="nextTo"/>
        <c:crossAx val="53592569"/>
        <c:crossesAt val="1"/>
        <c:crossBetween val="between"/>
        <c:dispUnits/>
        <c:majorUnit val="10"/>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73"/>
          <c:w val="0.577"/>
          <c:h val="0.853"/>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ｸﾞﾗﾌｻｲｽﾞ!$A$1:$A$3</c:f>
              <c:strCache>
                <c:ptCount val="3"/>
                <c:pt idx="0">
                  <c:v>あ</c:v>
                </c:pt>
                <c:pt idx="1">
                  <c:v>い</c:v>
                </c:pt>
                <c:pt idx="2">
                  <c:v>う</c:v>
                </c:pt>
              </c:strCache>
            </c:strRef>
          </c:cat>
          <c:val>
            <c:numRef>
              <c:f>ｸﾞﾗﾌｻｲｽﾞ!$B$1:$B$3</c:f>
              <c:numCache>
                <c:ptCount val="3"/>
                <c:pt idx="0">
                  <c:v>10</c:v>
                </c:pt>
                <c:pt idx="1">
                  <c:v>15</c:v>
                </c:pt>
                <c:pt idx="2">
                  <c:v>20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ｸﾞﾗﾌｻｲｽﾞ!$A$1:$A$3</c:f>
              <c:strCache>
                <c:ptCount val="3"/>
                <c:pt idx="0">
                  <c:v>あ</c:v>
                </c:pt>
                <c:pt idx="1">
                  <c:v>い</c:v>
                </c:pt>
                <c:pt idx="2">
                  <c:v>う</c:v>
                </c:pt>
              </c:strCache>
            </c:strRef>
          </c:cat>
          <c:val>
            <c:numRef>
              <c:f>ｸﾞﾗﾌｻｲｽﾞ!$C$1:$C$3</c:f>
              <c:numCache>
                <c:ptCount val="3"/>
                <c:pt idx="0">
                  <c:v>30</c:v>
                </c:pt>
                <c:pt idx="1">
                  <c:v>20</c:v>
                </c:pt>
                <c:pt idx="2">
                  <c:v>10</c:v>
                </c:pt>
              </c:numCache>
            </c:numRef>
          </c:val>
        </c:ser>
        <c:axId val="46030803"/>
        <c:axId val="11624044"/>
      </c:barChart>
      <c:catAx>
        <c:axId val="46030803"/>
        <c:scaling>
          <c:orientation val="minMax"/>
        </c:scaling>
        <c:axPos val="b"/>
        <c:delete val="0"/>
        <c:numFmt formatCode="General" sourceLinked="1"/>
        <c:majorTickMark val="in"/>
        <c:minorTickMark val="none"/>
        <c:tickLblPos val="nextTo"/>
        <c:crossAx val="11624044"/>
        <c:crosses val="autoZero"/>
        <c:auto val="0"/>
        <c:lblOffset val="100"/>
        <c:noMultiLvlLbl val="0"/>
      </c:catAx>
      <c:valAx>
        <c:axId val="11624044"/>
        <c:scaling>
          <c:orientation val="minMax"/>
          <c:max val="40"/>
        </c:scaling>
        <c:axPos val="l"/>
        <c:delete val="0"/>
        <c:numFmt formatCode="General" sourceLinked="1"/>
        <c:majorTickMark val="in"/>
        <c:minorTickMark val="none"/>
        <c:tickLblPos val="nextTo"/>
        <c:crossAx val="46030803"/>
        <c:crossesAt val="1"/>
        <c:crossBetween val="between"/>
        <c:dispUnits/>
        <c:majorUnit val="10"/>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535"/>
          <c:w val="0.57875"/>
          <c:h val="0.893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ｸﾞﾗﾌｻｲｽﾞ!$A$1:$A$3</c:f>
              <c:strCache>
                <c:ptCount val="3"/>
                <c:pt idx="0">
                  <c:v>あ</c:v>
                </c:pt>
                <c:pt idx="1">
                  <c:v>い</c:v>
                </c:pt>
                <c:pt idx="2">
                  <c:v>う</c:v>
                </c:pt>
              </c:strCache>
            </c:strRef>
          </c:cat>
          <c:val>
            <c:numRef>
              <c:f>ｸﾞﾗﾌｻｲｽﾞ!$B$1:$B$3</c:f>
              <c:numCache>
                <c:ptCount val="3"/>
                <c:pt idx="0">
                  <c:v>10</c:v>
                </c:pt>
                <c:pt idx="1">
                  <c:v>15</c:v>
                </c:pt>
                <c:pt idx="2">
                  <c:v>20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ｸﾞﾗﾌｻｲｽﾞ!$A$1:$A$3</c:f>
              <c:strCache>
                <c:ptCount val="3"/>
                <c:pt idx="0">
                  <c:v>あ</c:v>
                </c:pt>
                <c:pt idx="1">
                  <c:v>い</c:v>
                </c:pt>
                <c:pt idx="2">
                  <c:v>う</c:v>
                </c:pt>
              </c:strCache>
            </c:strRef>
          </c:cat>
          <c:val>
            <c:numRef>
              <c:f>ｸﾞﾗﾌｻｲｽﾞ!$C$1:$C$3</c:f>
              <c:numCache>
                <c:ptCount val="3"/>
                <c:pt idx="0">
                  <c:v>30</c:v>
                </c:pt>
                <c:pt idx="1">
                  <c:v>20</c:v>
                </c:pt>
                <c:pt idx="2">
                  <c:v>10</c:v>
                </c:pt>
              </c:numCache>
            </c:numRef>
          </c:val>
        </c:ser>
        <c:axId val="37507533"/>
        <c:axId val="2023478"/>
      </c:barChart>
      <c:catAx>
        <c:axId val="37507533"/>
        <c:scaling>
          <c:orientation val="minMax"/>
        </c:scaling>
        <c:axPos val="b"/>
        <c:delete val="0"/>
        <c:numFmt formatCode="General" sourceLinked="1"/>
        <c:majorTickMark val="in"/>
        <c:minorTickMark val="none"/>
        <c:tickLblPos val="nextTo"/>
        <c:crossAx val="2023478"/>
        <c:crosses val="autoZero"/>
        <c:auto val="0"/>
        <c:lblOffset val="100"/>
        <c:noMultiLvlLbl val="0"/>
      </c:catAx>
      <c:valAx>
        <c:axId val="2023478"/>
        <c:scaling>
          <c:orientation val="minMax"/>
          <c:max val="40"/>
        </c:scaling>
        <c:axPos val="l"/>
        <c:delete val="0"/>
        <c:numFmt formatCode="General" sourceLinked="1"/>
        <c:majorTickMark val="in"/>
        <c:minorTickMark val="none"/>
        <c:tickLblPos val="nextTo"/>
        <c:crossAx val="37507533"/>
        <c:crossesAt val="1"/>
        <c:crossBetween val="between"/>
        <c:dispUnits/>
        <c:majorUnit val="10"/>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5025"/>
          <c:w val="0.758"/>
          <c:h val="0.8995"/>
        </c:manualLayout>
      </c:layout>
      <c:barChart>
        <c:barDir val="col"/>
        <c:grouping val="clustered"/>
        <c:varyColors val="0"/>
        <c:ser>
          <c:idx val="1"/>
          <c:order val="0"/>
          <c:tx>
            <c:strRef>
              <c:f>'関数'!$B$28</c:f>
              <c:strCache>
                <c:ptCount val="1"/>
                <c:pt idx="0">
                  <c:v>データ</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'関数'!$A$29:$A$33</c:f>
              <c:strCache/>
            </c:strRef>
          </c:cat>
          <c:val>
            <c:numRef>
              <c:f>'関数'!$B$29:$B$33</c:f>
              <c:numCache/>
            </c:numRef>
          </c:val>
        </c:ser>
        <c:axId val="5968799"/>
        <c:axId val="53719192"/>
      </c:barChart>
      <c:lineChart>
        <c:grouping val="standard"/>
        <c:varyColors val="0"/>
        <c:ser>
          <c:idx val="0"/>
          <c:order val="1"/>
          <c:tx>
            <c:strRef>
              <c:f>'関数'!$D$28</c:f>
              <c:strCache>
                <c:ptCount val="1"/>
                <c:pt idx="0">
                  <c:v>比率％</c:v>
                </c:pt>
              </c:strCache>
            </c:strRef>
          </c:tx>
          <c:extLst>
            <c:ext xmlns:c14="http://schemas.microsoft.com/office/drawing/2007/8/2/chart" uri="{6F2FDCE9-48DA-4B69-8628-5D25D57E5C99}">
              <c14:invertSolidFillFmt>
                <c14:spPr>
                  <a:solidFill>
                    <a:srgbClr val="000000"/>
                  </a:solidFill>
                </c14:spPr>
              </c14:invertSolidFillFmt>
            </c:ext>
          </c:extLst>
          <c:cat>
            <c:strRef>
              <c:f>'関数'!$A$29:$A$33</c:f>
              <c:strCache/>
            </c:strRef>
          </c:cat>
          <c:val>
            <c:numRef>
              <c:f>'関数'!$D$29:$D$33</c:f>
              <c:numCache/>
            </c:numRef>
          </c:val>
          <c:smooth val="0"/>
        </c:ser>
        <c:axId val="13710681"/>
        <c:axId val="56287266"/>
      </c:lineChart>
      <c:catAx>
        <c:axId val="5968799"/>
        <c:scaling>
          <c:orientation val="minMax"/>
        </c:scaling>
        <c:axPos val="b"/>
        <c:delete val="0"/>
        <c:numFmt formatCode="General" sourceLinked="1"/>
        <c:majorTickMark val="in"/>
        <c:minorTickMark val="none"/>
        <c:tickLblPos val="nextTo"/>
        <c:crossAx val="53719192"/>
        <c:crosses val="autoZero"/>
        <c:auto val="0"/>
        <c:lblOffset val="100"/>
        <c:noMultiLvlLbl val="0"/>
      </c:catAx>
      <c:valAx>
        <c:axId val="53719192"/>
        <c:scaling>
          <c:orientation val="minMax"/>
        </c:scaling>
        <c:axPos val="l"/>
        <c:delete val="0"/>
        <c:numFmt formatCode="General" sourceLinked="1"/>
        <c:majorTickMark val="in"/>
        <c:minorTickMark val="none"/>
        <c:tickLblPos val="nextTo"/>
        <c:crossAx val="5968799"/>
        <c:crossesAt val="1"/>
        <c:crossBetween val="between"/>
        <c:dispUnits/>
      </c:valAx>
      <c:catAx>
        <c:axId val="13710681"/>
        <c:scaling>
          <c:orientation val="minMax"/>
        </c:scaling>
        <c:axPos val="b"/>
        <c:delete val="1"/>
        <c:majorTickMark val="in"/>
        <c:minorTickMark val="none"/>
        <c:tickLblPos val="nextTo"/>
        <c:crossAx val="56287266"/>
        <c:crosses val="autoZero"/>
        <c:auto val="0"/>
        <c:lblOffset val="100"/>
        <c:noMultiLvlLbl val="0"/>
      </c:catAx>
      <c:valAx>
        <c:axId val="56287266"/>
        <c:scaling>
          <c:orientation val="minMax"/>
        </c:scaling>
        <c:axPos val="l"/>
        <c:delete val="0"/>
        <c:numFmt formatCode="General" sourceLinked="1"/>
        <c:majorTickMark val="in"/>
        <c:minorTickMark val="none"/>
        <c:tickLblPos val="nextTo"/>
        <c:crossAx val="13710681"/>
        <c:crosses val="max"/>
        <c:crossBetween val="between"/>
        <c:dispUnits/>
      </c:valAx>
      <c:spPr>
        <a:solidFill>
          <a:srgbClr val="C0C0C0"/>
        </a:solidFill>
        <a:ln w="12700">
          <a:solidFill>
            <a:srgbClr val="808080"/>
          </a:solidFill>
        </a:ln>
      </c:spPr>
    </c:plotArea>
    <c:legend>
      <c:legendPos val="r"/>
      <c:layout>
        <c:manualLayout>
          <c:xMode val="edge"/>
          <c:yMode val="edge"/>
          <c:x val="0.80225"/>
          <c:y val="0.602"/>
          <c:w val="0.191"/>
          <c:h val="0.3482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535"/>
          <c:w val="0.5825"/>
          <c:h val="0.893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ｸﾞﾗﾌｻｲｽﾞ!$A$1:$A$3</c:f>
              <c:strCache>
                <c:ptCount val="3"/>
                <c:pt idx="0">
                  <c:v>あ</c:v>
                </c:pt>
                <c:pt idx="1">
                  <c:v>い</c:v>
                </c:pt>
                <c:pt idx="2">
                  <c:v>う</c:v>
                </c:pt>
              </c:strCache>
            </c:strRef>
          </c:cat>
          <c:val>
            <c:numRef>
              <c:f>ｸﾞﾗﾌｻｲｽﾞ!$B$1:$B$3</c:f>
              <c:numCache>
                <c:ptCount val="3"/>
                <c:pt idx="0">
                  <c:v>10</c:v>
                </c:pt>
                <c:pt idx="1">
                  <c:v>15</c:v>
                </c:pt>
                <c:pt idx="2">
                  <c:v>20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ｸﾞﾗﾌｻｲｽﾞ!$A$1:$A$3</c:f>
              <c:strCache>
                <c:ptCount val="3"/>
                <c:pt idx="0">
                  <c:v>あ</c:v>
                </c:pt>
                <c:pt idx="1">
                  <c:v>い</c:v>
                </c:pt>
                <c:pt idx="2">
                  <c:v>う</c:v>
                </c:pt>
              </c:strCache>
            </c:strRef>
          </c:cat>
          <c:val>
            <c:numRef>
              <c:f>ｸﾞﾗﾌｻｲｽﾞ!$C$1:$C$3</c:f>
              <c:numCache>
                <c:ptCount val="3"/>
                <c:pt idx="0">
                  <c:v>30</c:v>
                </c:pt>
                <c:pt idx="1">
                  <c:v>20</c:v>
                </c:pt>
                <c:pt idx="2">
                  <c:v>10</c:v>
                </c:pt>
              </c:numCache>
            </c:numRef>
          </c:val>
        </c:ser>
        <c:axId val="18211303"/>
        <c:axId val="29684000"/>
      </c:barChart>
      <c:catAx>
        <c:axId val="18211303"/>
        <c:scaling>
          <c:orientation val="minMax"/>
        </c:scaling>
        <c:axPos val="b"/>
        <c:delete val="0"/>
        <c:numFmt formatCode="General" sourceLinked="1"/>
        <c:majorTickMark val="in"/>
        <c:minorTickMark val="none"/>
        <c:tickLblPos val="nextTo"/>
        <c:crossAx val="29684000"/>
        <c:crosses val="autoZero"/>
        <c:auto val="0"/>
        <c:lblOffset val="100"/>
        <c:noMultiLvlLbl val="0"/>
      </c:catAx>
      <c:valAx>
        <c:axId val="29684000"/>
        <c:scaling>
          <c:orientation val="minMax"/>
          <c:max val="40"/>
        </c:scaling>
        <c:axPos val="l"/>
        <c:delete val="0"/>
        <c:numFmt formatCode="General" sourceLinked="1"/>
        <c:majorTickMark val="in"/>
        <c:minorTickMark val="none"/>
        <c:tickLblPos val="nextTo"/>
        <c:crossAx val="18211303"/>
        <c:crossesAt val="1"/>
        <c:crossBetween val="between"/>
        <c:dispUnits/>
        <c:majorUnit val="10"/>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5"/>
          <c:w val="0.9675"/>
          <c:h val="0.915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ｸﾞﾗﾌｻｲｽﾞ!$A$1:$A$3</c:f>
              <c:strCache/>
            </c:strRef>
          </c:cat>
          <c:val>
            <c:numRef>
              <c:f>ｸﾞﾗﾌｻｲｽﾞ!$B$1:$B$3</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ｸﾞﾗﾌｻｲｽﾞ!$A$1:$A$3</c:f>
              <c:strCache/>
            </c:strRef>
          </c:cat>
          <c:val>
            <c:numRef>
              <c:f>ｸﾞﾗﾌｻｲｽﾞ!$C$1:$C$3</c:f>
              <c:numCache/>
            </c:numRef>
          </c:val>
        </c:ser>
        <c:axId val="65829409"/>
        <c:axId val="55593770"/>
      </c:barChart>
      <c:catAx>
        <c:axId val="65829409"/>
        <c:scaling>
          <c:orientation val="minMax"/>
        </c:scaling>
        <c:axPos val="b"/>
        <c:delete val="0"/>
        <c:numFmt formatCode="General" sourceLinked="1"/>
        <c:majorTickMark val="in"/>
        <c:minorTickMark val="none"/>
        <c:tickLblPos val="nextTo"/>
        <c:crossAx val="55593770"/>
        <c:crosses val="autoZero"/>
        <c:auto val="0"/>
        <c:lblOffset val="100"/>
        <c:noMultiLvlLbl val="0"/>
      </c:catAx>
      <c:valAx>
        <c:axId val="55593770"/>
        <c:scaling>
          <c:orientation val="minMax"/>
          <c:max val="40"/>
        </c:scaling>
        <c:axPos val="l"/>
        <c:delete val="0"/>
        <c:numFmt formatCode="General" sourceLinked="1"/>
        <c:majorTickMark val="in"/>
        <c:minorTickMark val="none"/>
        <c:tickLblPos val="nextTo"/>
        <c:crossAx val="6582940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61275"/>
          <c:y val="0.07175"/>
        </c:manualLayout>
      </c:layout>
      <c:overlay val="0"/>
    </c:legend>
    <c:plotVisOnly val="1"/>
    <c:dispBlanksAs val="gap"/>
    <c:showDLblsOverMax val="0"/>
  </c:chart>
  <c:txPr>
    <a:bodyPr vert="horz" rot="0"/>
    <a:lstStyle/>
    <a:p>
      <a:pPr>
        <a:defRPr lang="en-US" cap="none" sz="12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5"/>
          <c:y val="0.08025"/>
          <c:w val="0.73775"/>
          <c:h val="0.84025"/>
        </c:manualLayout>
      </c:layout>
      <c:doughnutChart>
        <c:varyColors val="1"/>
        <c:ser>
          <c:idx val="0"/>
          <c:order val="0"/>
          <c:tx>
            <c:strRef>
              <c:f>ﾄﾞｰﾅﾂｸﾞﾗﾌ!$C$4</c:f>
              <c:strCache>
                <c:ptCount val="1"/>
                <c:pt idx="0">
                  <c:v>DATA1</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c:spPr>
          </c:dPt>
          <c:dPt>
            <c:idx val="3"/>
            <c:spPr>
              <a:solidFill>
                <a:srgbClr val="00FF00"/>
              </a:solidFill>
            </c:spPr>
          </c:dPt>
          <c:dLbls>
            <c:dLbl>
              <c:idx val="0"/>
              <c:tx>
                <c:rich>
                  <a:bodyPr vert="horz" rot="0" anchor="ctr"/>
                  <a:lstStyle/>
                  <a:p>
                    <a:pPr algn="ctr">
                      <a:defRPr/>
                    </a:pPr>
                    <a:r>
                      <a:rPr lang="en-US" cap="none" sz="1200" b="0" i="0" u="none" baseline="0"/>
                      <a:t>A
37%</a:t>
                    </a:r>
                  </a:p>
                </c:rich>
              </c:tx>
              <c:numFmt formatCode="General" sourceLinked="1"/>
              <c:showLegendKey val="0"/>
              <c:showVal val="0"/>
              <c:showBubbleSize val="0"/>
              <c:showCatName val="1"/>
              <c:showSerName val="0"/>
              <c:showPercent val="1"/>
            </c:dLbl>
            <c:dLbl>
              <c:idx val="1"/>
              <c:delete val="1"/>
            </c:dLbl>
            <c:dLbl>
              <c:idx val="2"/>
              <c:delete val="1"/>
            </c:dLbl>
            <c:dLbl>
              <c:idx val="3"/>
              <c:tx>
                <c:rich>
                  <a:bodyPr vert="horz" rot="0" anchor="ctr"/>
                  <a:lstStyle/>
                  <a:p>
                    <a:pPr algn="ctr">
                      <a:defRPr/>
                    </a:pPr>
                    <a:r>
                      <a:rPr lang="en-US" cap="none" sz="1200" b="0" i="0" u="none" baseline="0"/>
                      <a:t>B
25%</a:t>
                    </a:r>
                  </a:p>
                </c:rich>
              </c:tx>
              <c:numFmt formatCode="General" sourceLinked="1"/>
              <c:showLegendKey val="0"/>
              <c:showVal val="0"/>
              <c:showBubbleSize val="0"/>
              <c:showCatName val="1"/>
              <c:showSerName val="0"/>
              <c:showPercent val="1"/>
            </c:dLbl>
            <c:dLbl>
              <c:idx val="4"/>
              <c:delete val="1"/>
            </c:dLbl>
            <c:dLbl>
              <c:idx val="5"/>
              <c:delete val="1"/>
            </c:dLbl>
            <c:dLbl>
              <c:idx val="7"/>
              <c:txPr>
                <a:bodyPr vert="horz" rot="0" anchor="ctr"/>
                <a:lstStyle/>
                <a:p>
                  <a:pPr algn="ctr">
                    <a:defRPr lang="en-US" cap="none" sz="1200" b="0" i="0" u="none" baseline="0">
                      <a:solidFill>
                        <a:srgbClr val="FFFFFF"/>
                      </a:solidFil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0"/>
            <c:showPercent val="1"/>
          </c:dLbls>
          <c:cat>
            <c:strRef>
              <c:f>ﾄﾞｰﾅﾂｸﾞﾗﾌ!$B$5:$B$12</c:f>
              <c:strCache/>
            </c:strRef>
          </c:cat>
          <c:val>
            <c:numRef>
              <c:f>ﾄﾞｰﾅﾂｸﾞﾗﾌ!$C$5:$C$12</c:f>
              <c:numCache/>
            </c:numRef>
          </c:val>
        </c:ser>
        <c:ser>
          <c:idx val="1"/>
          <c:order val="1"/>
          <c:tx>
            <c:strRef>
              <c:f>ﾄﾞｰﾅﾂｸﾞﾗﾌ!$D$4</c:f>
              <c:strCache>
                <c:ptCount val="1"/>
                <c:pt idx="0">
                  <c:v>DATA2</c:v>
                </c:pt>
              </c:strCache>
            </c:strRef>
          </c:tx>
          <c:explosion val="0"/>
          <c:extLst>
            <c:ext xmlns:c14="http://schemas.microsoft.com/office/drawing/2007/8/2/chart" uri="{6F2FDCE9-48DA-4B69-8628-5D25D57E5C99}">
              <c14:invertSolidFillFmt>
                <c14:spPr>
                  <a:solidFill>
                    <a:srgbClr val="000000"/>
                  </a:solidFill>
                </c14:spPr>
              </c14:invertSolidFillFmt>
            </c:ext>
          </c:extLst>
          <c:dPt>
            <c:idx val="4"/>
            <c:spPr>
              <a:pattFill prst="dkDnDiag">
                <a:fgClr>
                  <a:srgbClr val="FFFFFF"/>
                </a:fgClr>
                <a:bgClr>
                  <a:srgbClr val="000000"/>
                </a:bgClr>
              </a:pattFill>
            </c:spPr>
          </c:dPt>
          <c:dPt>
            <c:idx val="6"/>
            <c:spPr>
              <a:noFill/>
              <a:ln w="3175">
                <a:noFill/>
              </a:ln>
            </c:spPr>
          </c:dPt>
          <c:dPt>
            <c:idx val="7"/>
            <c:spPr>
              <a:noFill/>
              <a:ln w="3175">
                <a:noFill/>
              </a:ln>
            </c:spPr>
          </c:dPt>
          <c:dLbls>
            <c:dLbl>
              <c:idx val="0"/>
              <c:txPr>
                <a:bodyPr vert="horz" rot="0" anchor="ctr"/>
                <a:lstStyle/>
                <a:p>
                  <a:pPr algn="ctr">
                    <a:defRPr lang="en-US" cap="none" sz="1200" b="0" i="0" u="none" baseline="0">
                      <a:solidFill>
                        <a:srgbClr val="000000"/>
                      </a:solidFill>
                    </a:defRPr>
                  </a:pPr>
                </a:p>
              </c:txPr>
              <c:numFmt formatCode="0%" sourceLinked="0"/>
              <c:showLegendKey val="0"/>
              <c:showVal val="0"/>
              <c:showBubbleSize val="0"/>
              <c:showCatName val="1"/>
              <c:showSerName val="0"/>
              <c:showPercent val="1"/>
            </c:dLbl>
            <c:dLbl>
              <c:idx val="4"/>
              <c:numFmt formatCode="0%" sourceLinked="0"/>
              <c:showLegendKey val="0"/>
              <c:showVal val="0"/>
              <c:showBubbleSize val="0"/>
              <c:showCatName val="1"/>
              <c:showSerName val="0"/>
              <c:showPercent val="1"/>
            </c:dLbl>
            <c:dLbl>
              <c:idx val="5"/>
              <c:txPr>
                <a:bodyPr vert="horz" rot="0" anchor="ctr"/>
                <a:lstStyle/>
                <a:p>
                  <a:pPr algn="ctr">
                    <a:defRPr lang="en-US" cap="none" sz="1200" b="0" i="0" u="none" baseline="0">
                      <a:solidFill>
                        <a:srgbClr val="FFFF99"/>
                      </a:solidFill>
                    </a:defRPr>
                  </a:pPr>
                </a:p>
              </c:txPr>
              <c:numFmt formatCode="0%" sourceLinked="0"/>
              <c:showLegendKey val="0"/>
              <c:showVal val="0"/>
              <c:showBubbleSize val="0"/>
              <c:showCatName val="1"/>
              <c:showSerName val="0"/>
              <c:showPercent val="1"/>
            </c:dLbl>
            <c:dLbl>
              <c:idx val="6"/>
              <c:delete val="1"/>
            </c:dLbl>
            <c:dLbl>
              <c:idx val="7"/>
              <c:delete val="1"/>
            </c:dLbl>
            <c:numFmt formatCode="General" sourceLinked="1"/>
            <c:showLegendKey val="0"/>
            <c:showVal val="0"/>
            <c:showBubbleSize val="0"/>
            <c:showCatName val="1"/>
            <c:showSerName val="0"/>
            <c:showLeaderLines val="0"/>
            <c:showPercent val="1"/>
          </c:dLbls>
          <c:cat>
            <c:strRef>
              <c:f>ﾄﾞｰﾅﾂｸﾞﾗﾌ!$B$5:$B$12</c:f>
              <c:strCache/>
            </c:strRef>
          </c:cat>
          <c:val>
            <c:numRef>
              <c:f>ﾄﾞｰﾅﾂｸﾞﾗﾌ!$D$5:$D$12</c:f>
              <c:numCache/>
            </c:numRef>
          </c:val>
        </c:ser>
        <c:holeSize val="50"/>
      </c:doughnutChart>
      <c:spPr>
        <a:noFill/>
        <a:ln>
          <a:noFill/>
        </a:ln>
      </c:spPr>
    </c:plotArea>
    <c:plotVisOnly val="1"/>
    <c:dispBlanksAs val="gap"/>
    <c:showDLblsOverMax val="0"/>
  </c:chart>
  <c:txPr>
    <a:bodyPr vert="horz" rot="0"/>
    <a:lstStyle/>
    <a:p>
      <a:pPr>
        <a:defRPr lang="en-US" cap="none" sz="12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9"/>
          <c:y val="0.1085"/>
          <c:w val="0.764"/>
          <c:h val="0.7812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7"/>
              <c:txPr>
                <a:bodyPr vert="horz" rot="0" anchor="ctr"/>
                <a:lstStyle/>
                <a:p>
                  <a:pPr algn="ctr">
                    <a:defRPr lang="en-US" cap="none" sz="600" b="0" i="0" u="none" baseline="0">
                      <a:solidFill>
                        <a:srgbClr val="FFFFFF"/>
                      </a:solidFil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600" b="0" i="0" u="none" baseline="0"/>
                </a:pPr>
              </a:p>
            </c:txPr>
            <c:showLegendKey val="0"/>
            <c:showVal val="0"/>
            <c:showBubbleSize val="0"/>
            <c:showCatName val="1"/>
            <c:showSerName val="0"/>
            <c:showLeaderLines val="0"/>
            <c:showPercent val="1"/>
          </c:dLbls>
          <c:cat>
            <c:strRef>
              <c:f>ﾄﾞｰﾅﾂｸﾞﾗﾌ!$B$5:$B$12</c:f>
              <c:strCache/>
            </c:strRef>
          </c:cat>
          <c:val>
            <c:numRef>
              <c:f>ﾄﾞｰﾅﾂｸﾞﾗﾌ!$C$5:$C$12</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dLbl>
              <c:idx val="7"/>
              <c:txPr>
                <a:bodyPr vert="horz" rot="0" anchor="ctr"/>
                <a:lstStyle/>
                <a:p>
                  <a:pPr algn="ctr">
                    <a:defRPr lang="en-US" cap="none" sz="600" b="0" i="0" u="none" baseline="0">
                      <a:solidFill>
                        <a:srgbClr val="FFFFFF"/>
                      </a:solidFil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600" b="0" i="0" u="none" baseline="0"/>
                </a:pPr>
              </a:p>
            </c:txPr>
            <c:showLegendKey val="0"/>
            <c:showVal val="0"/>
            <c:showBubbleSize val="0"/>
            <c:showCatName val="1"/>
            <c:showSerName val="0"/>
            <c:showLeaderLines val="0"/>
            <c:showPercent val="1"/>
          </c:dLbls>
          <c:cat>
            <c:strRef>
              <c:f>ﾄﾞｰﾅﾂｸﾞﾗﾌ!$B$5:$B$12</c:f>
              <c:strCache/>
            </c:strRef>
          </c:cat>
          <c:val>
            <c:numRef>
              <c:f>ﾄﾞｰﾅﾂｸﾞﾗﾌ!$D$5:$D$12</c:f>
              <c:numCache/>
            </c:numRef>
          </c:val>
        </c:ser>
        <c:holeSize val="50"/>
      </c:doughnutChart>
      <c:spPr>
        <a:noFill/>
        <a:ln>
          <a:noFill/>
        </a:ln>
      </c:spPr>
    </c:plotArea>
    <c:plotVisOnly val="1"/>
    <c:dispBlanksAs val="gap"/>
    <c:showDLblsOverMax val="0"/>
  </c:chart>
  <c:txPr>
    <a:bodyPr vert="horz" rot="0"/>
    <a:lstStyle/>
    <a:p>
      <a:pPr>
        <a:defRPr lang="en-US" cap="none" sz="12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ヒストグラム</a:t>
            </a:r>
          </a:p>
        </c:rich>
      </c:tx>
      <c:layout/>
      <c:spPr>
        <a:noFill/>
        <a:ln>
          <a:noFill/>
        </a:ln>
      </c:spPr>
    </c:title>
    <c:plotArea>
      <c:layout>
        <c:manualLayout>
          <c:xMode val="edge"/>
          <c:yMode val="edge"/>
          <c:x val="0.10125"/>
          <c:y val="0.23175"/>
          <c:w val="0.61225"/>
          <c:h val="0.605"/>
        </c:manualLayout>
      </c:layout>
      <c:barChart>
        <c:barDir val="col"/>
        <c:grouping val="clustered"/>
        <c:varyColors val="0"/>
        <c:ser>
          <c:idx val="0"/>
          <c:order val="0"/>
          <c:tx>
            <c:v>頻度</c:v>
          </c:tx>
          <c:invertIfNegative val="0"/>
          <c:extLst>
            <c:ext xmlns:c14="http://schemas.microsoft.com/office/drawing/2007/8/2/chart" uri="{6F2FDCE9-48DA-4B69-8628-5D25D57E5C99}">
              <c14:invertSolidFillFmt>
                <c14:spPr>
                  <a:solidFill>
                    <a:srgbClr val="000000"/>
                  </a:solidFill>
                </c14:spPr>
              </c14:invertSolidFillFmt>
            </c:ext>
          </c:extLst>
          <c:cat>
            <c:strRef>
              <c:f>'ﾋｽﾄｸﾞﾗﾑ結果（１）'!$D$2:$D$5</c:f>
              <c:strCache/>
            </c:strRef>
          </c:cat>
          <c:val>
            <c:numRef>
              <c:f>'ﾋｽﾄｸﾞﾗﾑ結果（１）'!$E$2:$E$5</c:f>
              <c:numCache/>
            </c:numRef>
          </c:val>
        </c:ser>
        <c:axId val="30581883"/>
        <c:axId val="6801492"/>
      </c:barChart>
      <c:lineChart>
        <c:grouping val="standard"/>
        <c:varyColors val="0"/>
        <c:ser>
          <c:idx val="1"/>
          <c:order val="1"/>
          <c:tx>
            <c:v>累積 %</c:v>
          </c:tx>
          <c:extLst>
            <c:ext xmlns:c14="http://schemas.microsoft.com/office/drawing/2007/8/2/chart" uri="{6F2FDCE9-48DA-4B69-8628-5D25D57E5C99}">
              <c14:invertSolidFillFmt>
                <c14:spPr>
                  <a:solidFill>
                    <a:srgbClr val="000000"/>
                  </a:solidFill>
                </c14:spPr>
              </c14:invertSolidFillFmt>
            </c:ext>
          </c:extLst>
          <c:cat>
            <c:strRef>
              <c:f>'ﾋｽﾄｸﾞﾗﾑ結果（１）'!$D$2:$D$5</c:f>
              <c:strCache/>
            </c:strRef>
          </c:cat>
          <c:val>
            <c:numRef>
              <c:f>'ﾋｽﾄｸﾞﾗﾑ結果（１）'!$F$2:$F$5</c:f>
              <c:numCache/>
            </c:numRef>
          </c:val>
          <c:smooth val="0"/>
        </c:ser>
        <c:axId val="61213429"/>
        <c:axId val="14049950"/>
      </c:lineChart>
      <c:catAx>
        <c:axId val="30581883"/>
        <c:scaling>
          <c:orientation val="minMax"/>
        </c:scaling>
        <c:axPos val="b"/>
        <c:title>
          <c:tx>
            <c:rich>
              <a:bodyPr vert="horz" rot="0" anchor="ctr"/>
              <a:lstStyle/>
              <a:p>
                <a:pPr algn="ctr">
                  <a:defRPr/>
                </a:pPr>
                <a:r>
                  <a:rPr lang="en-US" cap="none" sz="1200" b="0" i="0" u="none" baseline="0"/>
                  <a:t>データ区間</a:t>
                </a:r>
              </a:p>
            </c:rich>
          </c:tx>
          <c:layout/>
          <c:overlay val="0"/>
          <c:spPr>
            <a:noFill/>
            <a:ln>
              <a:noFill/>
            </a:ln>
          </c:spPr>
        </c:title>
        <c:delete val="0"/>
        <c:numFmt formatCode="General" sourceLinked="1"/>
        <c:majorTickMark val="in"/>
        <c:minorTickMark val="none"/>
        <c:tickLblPos val="nextTo"/>
        <c:txPr>
          <a:bodyPr/>
          <a:lstStyle/>
          <a:p>
            <a:pPr>
              <a:defRPr lang="en-US" cap="none" sz="1200" b="0" i="0" u="none" baseline="0"/>
            </a:pPr>
          </a:p>
        </c:txPr>
        <c:crossAx val="6801492"/>
        <c:crosses val="autoZero"/>
        <c:auto val="0"/>
        <c:lblOffset val="100"/>
        <c:noMultiLvlLbl val="0"/>
      </c:catAx>
      <c:valAx>
        <c:axId val="6801492"/>
        <c:scaling>
          <c:orientation val="minMax"/>
        </c:scaling>
        <c:axPos val="l"/>
        <c:title>
          <c:tx>
            <c:rich>
              <a:bodyPr vert="horz" rot="-5400000" anchor="ctr"/>
              <a:lstStyle/>
              <a:p>
                <a:pPr algn="ctr">
                  <a:defRPr/>
                </a:pPr>
                <a:r>
                  <a:rPr lang="en-US" cap="none" sz="1200" b="0" i="0" u="none" baseline="0"/>
                  <a:t>頻度</a:t>
                </a:r>
              </a:p>
            </c:rich>
          </c:tx>
          <c:layout/>
          <c:overlay val="0"/>
          <c:spPr>
            <a:noFill/>
            <a:ln>
              <a:noFill/>
            </a:ln>
          </c:spPr>
        </c:title>
        <c:delete val="0"/>
        <c:numFmt formatCode="General" sourceLinked="1"/>
        <c:majorTickMark val="in"/>
        <c:minorTickMark val="none"/>
        <c:tickLblPos val="nextTo"/>
        <c:txPr>
          <a:bodyPr/>
          <a:lstStyle/>
          <a:p>
            <a:pPr>
              <a:defRPr lang="en-US" cap="none" sz="1200" b="0" i="0" u="none" baseline="0"/>
            </a:pPr>
          </a:p>
        </c:txPr>
        <c:crossAx val="30581883"/>
        <c:crossesAt val="1"/>
        <c:crossBetween val="between"/>
        <c:dispUnits/>
      </c:valAx>
      <c:catAx>
        <c:axId val="61213429"/>
        <c:scaling>
          <c:orientation val="minMax"/>
        </c:scaling>
        <c:axPos val="b"/>
        <c:delete val="1"/>
        <c:majorTickMark val="in"/>
        <c:minorTickMark val="none"/>
        <c:tickLblPos val="nextTo"/>
        <c:crossAx val="14049950"/>
        <c:crosses val="autoZero"/>
        <c:auto val="0"/>
        <c:lblOffset val="100"/>
        <c:noMultiLvlLbl val="0"/>
      </c:catAx>
      <c:valAx>
        <c:axId val="14049950"/>
        <c:scaling>
          <c:orientation val="minMax"/>
        </c:scaling>
        <c:axPos val="l"/>
        <c:delete val="0"/>
        <c:numFmt formatCode="General" sourceLinked="1"/>
        <c:majorTickMark val="in"/>
        <c:minorTickMark val="none"/>
        <c:tickLblPos val="nextTo"/>
        <c:txPr>
          <a:bodyPr/>
          <a:lstStyle/>
          <a:p>
            <a:pPr>
              <a:defRPr lang="en-US" cap="none" sz="1200" b="0" i="0" u="none" baseline="0"/>
            </a:pPr>
          </a:p>
        </c:txPr>
        <c:crossAx val="61213429"/>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
        <c:varyColors val="0"/>
        <c:ser>
          <c:idx val="0"/>
          <c:order val="0"/>
          <c:tx>
            <c:strRef>
              <c:f>'ﾋｽﾄｸﾞﾗﾑﾃﾞｰﾀ(2)'!$B$2</c:f>
              <c:strCache>
                <c:ptCount val="1"/>
                <c:pt idx="0">
                  <c:v>測定データ</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'ﾋｽﾄｸﾞﾗﾑﾃﾞｰﾀ(2)'!$A$3:$A$15</c:f>
              <c:numCache/>
            </c:numRef>
          </c:xVal>
          <c:yVal>
            <c:numRef>
              <c:f>'ﾋｽﾄｸﾞﾗﾑﾃﾞｰﾀ(2)'!$B$3:$B$15</c:f>
              <c:numCache/>
            </c:numRef>
          </c:yVal>
          <c:smooth val="1"/>
        </c:ser>
        <c:axId val="59340687"/>
        <c:axId val="64304136"/>
      </c:scatterChart>
      <c:valAx>
        <c:axId val="59340687"/>
        <c:scaling>
          <c:orientation val="minMax"/>
        </c:scaling>
        <c:axPos val="b"/>
        <c:delete val="0"/>
        <c:numFmt formatCode="General" sourceLinked="1"/>
        <c:majorTickMark val="in"/>
        <c:minorTickMark val="none"/>
        <c:tickLblPos val="nextTo"/>
        <c:crossAx val="64304136"/>
        <c:crosses val="autoZero"/>
        <c:crossBetween val="midCat"/>
        <c:dispUnits/>
      </c:valAx>
      <c:valAx>
        <c:axId val="64304136"/>
        <c:scaling>
          <c:orientation val="minMax"/>
        </c:scaling>
        <c:axPos val="l"/>
        <c:majorGridlines/>
        <c:delete val="0"/>
        <c:numFmt formatCode="General" sourceLinked="1"/>
        <c:majorTickMark val="in"/>
        <c:minorTickMark val="none"/>
        <c:tickLblPos val="nextTo"/>
        <c:crossAx val="5934068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ﾋｽﾄｸﾞﾗﾑ</a:t>
            </a:r>
          </a:p>
        </c:rich>
      </c:tx>
      <c:layout/>
      <c:spPr>
        <a:noFill/>
        <a:ln>
          <a:noFill/>
        </a:ln>
      </c:spPr>
    </c:title>
    <c:plotArea>
      <c:layout>
        <c:manualLayout>
          <c:xMode val="edge"/>
          <c:yMode val="edge"/>
          <c:x val="0.07975"/>
          <c:y val="0.16175"/>
          <c:w val="0.67025"/>
          <c:h val="0.7265"/>
        </c:manualLayout>
      </c:layout>
      <c:barChart>
        <c:barDir val="col"/>
        <c:grouping val="clustered"/>
        <c:varyColors val="0"/>
        <c:ser>
          <c:idx val="0"/>
          <c:order val="0"/>
          <c:tx>
            <c:v>頻度</c:v>
          </c:tx>
          <c:invertIfNegative val="0"/>
          <c:extLst>
            <c:ext xmlns:c14="http://schemas.microsoft.com/office/drawing/2007/8/2/chart" uri="{6F2FDCE9-48DA-4B69-8628-5D25D57E5C99}">
              <c14:invertSolidFillFmt>
                <c14:spPr>
                  <a:solidFill>
                    <a:srgbClr val="000000"/>
                  </a:solidFill>
                </c14:spPr>
              </c14:invertSolidFillFmt>
            </c:ext>
          </c:extLst>
          <c:cat>
            <c:strRef>
              <c:f>'ﾋｽﾄｸﾞﾗﾑ結果(2)'!$D$4:$D$14</c:f>
              <c:strCache/>
            </c:strRef>
          </c:cat>
          <c:val>
            <c:numRef>
              <c:f>'ﾋｽﾄｸﾞﾗﾑ結果(2)'!$E$4:$E$14</c:f>
              <c:numCache/>
            </c:numRef>
          </c:val>
        </c:ser>
        <c:axId val="41866313"/>
        <c:axId val="41252498"/>
      </c:barChart>
      <c:lineChart>
        <c:grouping val="standard"/>
        <c:varyColors val="0"/>
        <c:ser>
          <c:idx val="1"/>
          <c:order val="1"/>
          <c:tx>
            <c:v>累積 %</c:v>
          </c:tx>
          <c:extLst>
            <c:ext xmlns:c14="http://schemas.microsoft.com/office/drawing/2007/8/2/chart" uri="{6F2FDCE9-48DA-4B69-8628-5D25D57E5C99}">
              <c14:invertSolidFillFmt>
                <c14:spPr>
                  <a:solidFill>
                    <a:srgbClr val="000000"/>
                  </a:solidFill>
                </c14:spPr>
              </c14:invertSolidFillFmt>
            </c:ext>
          </c:extLst>
          <c:cat>
            <c:strRef>
              <c:f>'ﾋｽﾄｸﾞﾗﾑ結果(2)'!$D$4:$D$14</c:f>
              <c:strCache/>
            </c:strRef>
          </c:cat>
          <c:val>
            <c:numRef>
              <c:f>'ﾋｽﾄｸﾞﾗﾑ結果(2)'!$F$4:$F$14</c:f>
              <c:numCache/>
            </c:numRef>
          </c:val>
          <c:smooth val="0"/>
        </c:ser>
        <c:axId val="35728163"/>
        <c:axId val="53118012"/>
      </c:lineChart>
      <c:catAx>
        <c:axId val="41866313"/>
        <c:scaling>
          <c:orientation val="minMax"/>
        </c:scaling>
        <c:axPos val="b"/>
        <c:title>
          <c:tx>
            <c:rich>
              <a:bodyPr vert="horz" rot="0" anchor="ctr"/>
              <a:lstStyle/>
              <a:p>
                <a:pPr algn="ctr">
                  <a:defRPr/>
                </a:pPr>
                <a:r>
                  <a:rPr lang="en-US" cap="none" sz="1100" b="0" i="0" u="none" baseline="0"/>
                  <a:t>ﾃﾞｰﾀ区間</a:t>
                </a:r>
              </a:p>
            </c:rich>
          </c:tx>
          <c:layout/>
          <c:overlay val="0"/>
          <c:spPr>
            <a:noFill/>
            <a:ln>
              <a:noFill/>
            </a:ln>
          </c:spPr>
        </c:title>
        <c:delete val="0"/>
        <c:numFmt formatCode="General" sourceLinked="1"/>
        <c:majorTickMark val="in"/>
        <c:minorTickMark val="none"/>
        <c:tickLblPos val="nextTo"/>
        <c:crossAx val="41252498"/>
        <c:crosses val="autoZero"/>
        <c:auto val="0"/>
        <c:lblOffset val="100"/>
        <c:noMultiLvlLbl val="0"/>
      </c:catAx>
      <c:valAx>
        <c:axId val="41252498"/>
        <c:scaling>
          <c:orientation val="minMax"/>
        </c:scaling>
        <c:axPos val="l"/>
        <c:title>
          <c:tx>
            <c:rich>
              <a:bodyPr vert="horz" rot="-5400000" anchor="ctr"/>
              <a:lstStyle/>
              <a:p>
                <a:pPr algn="ctr">
                  <a:defRPr/>
                </a:pPr>
                <a:r>
                  <a:rPr lang="en-US" cap="none" sz="1100" b="0" i="0" u="none" baseline="0"/>
                  <a:t>頻度</a:t>
                </a:r>
              </a:p>
            </c:rich>
          </c:tx>
          <c:layout/>
          <c:overlay val="0"/>
          <c:spPr>
            <a:noFill/>
            <a:ln>
              <a:noFill/>
            </a:ln>
          </c:spPr>
        </c:title>
        <c:delete val="0"/>
        <c:numFmt formatCode="General" sourceLinked="1"/>
        <c:majorTickMark val="in"/>
        <c:minorTickMark val="none"/>
        <c:tickLblPos val="nextTo"/>
        <c:crossAx val="41866313"/>
        <c:crossesAt val="1"/>
        <c:crossBetween val="between"/>
        <c:dispUnits/>
      </c:valAx>
      <c:catAx>
        <c:axId val="35728163"/>
        <c:scaling>
          <c:orientation val="minMax"/>
        </c:scaling>
        <c:axPos val="b"/>
        <c:delete val="1"/>
        <c:majorTickMark val="in"/>
        <c:minorTickMark val="none"/>
        <c:tickLblPos val="nextTo"/>
        <c:crossAx val="53118012"/>
        <c:crosses val="autoZero"/>
        <c:auto val="0"/>
        <c:lblOffset val="100"/>
        <c:noMultiLvlLbl val="0"/>
      </c:catAx>
      <c:valAx>
        <c:axId val="53118012"/>
        <c:scaling>
          <c:orientation val="minMax"/>
        </c:scaling>
        <c:axPos val="l"/>
        <c:delete val="0"/>
        <c:numFmt formatCode="General" sourceLinked="1"/>
        <c:majorTickMark val="in"/>
        <c:minorTickMark val="none"/>
        <c:tickLblPos val="nextTo"/>
        <c:crossAx val="35728163"/>
        <c:crosses val="max"/>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395"/>
          <c:w val="0.6255"/>
          <c:h val="0.9227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'ﾋｽﾄｸﾞﾗﾑ結果(2)'!$A$4:$A$13</c:f>
              <c:numCache/>
            </c:numRef>
          </c:xVal>
          <c:yVal>
            <c:numRef>
              <c:f>'ﾋｽﾄｸﾞﾗﾑ結果(2)'!$B$4:$B$13</c:f>
              <c:numCache/>
            </c:numRef>
          </c:yVal>
          <c:smooth val="1"/>
        </c:ser>
        <c:axId val="8300061"/>
        <c:axId val="7591686"/>
      </c:scatterChart>
      <c:valAx>
        <c:axId val="8300061"/>
        <c:scaling>
          <c:orientation val="minMax"/>
          <c:min val="20"/>
        </c:scaling>
        <c:axPos val="b"/>
        <c:majorGridlines/>
        <c:delete val="0"/>
        <c:numFmt formatCode="General" sourceLinked="1"/>
        <c:majorTickMark val="in"/>
        <c:minorTickMark val="none"/>
        <c:tickLblPos val="nextTo"/>
        <c:crossAx val="7591686"/>
        <c:crosses val="autoZero"/>
        <c:crossBetween val="midCat"/>
        <c:dispUnits/>
      </c:valAx>
      <c:valAx>
        <c:axId val="7591686"/>
        <c:scaling>
          <c:orientation val="minMax"/>
          <c:max val="5"/>
          <c:min val="0"/>
        </c:scaling>
        <c:axPos val="l"/>
        <c:majorGridlines/>
        <c:delete val="0"/>
        <c:numFmt formatCode="General" sourceLinked="1"/>
        <c:majorTickMark val="in"/>
        <c:minorTickMark val="none"/>
        <c:tickLblPos val="nextTo"/>
        <c:crossAx val="830006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46"/>
          <c:w val="0.79825"/>
          <c:h val="0.908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'ﾋｽﾄｸﾞﾗﾑ結果(2)'!$A$4:$A$13</c:f>
              <c:numCache>
                <c:ptCount val="10"/>
                <c:pt idx="0">
                  <c:v>0</c:v>
                </c:pt>
                <c:pt idx="1">
                  <c:v>0</c:v>
                </c:pt>
                <c:pt idx="2">
                  <c:v>0</c:v>
                </c:pt>
                <c:pt idx="3">
                  <c:v>0</c:v>
                </c:pt>
                <c:pt idx="4">
                  <c:v>0</c:v>
                </c:pt>
                <c:pt idx="5">
                  <c:v>0</c:v>
                </c:pt>
                <c:pt idx="6">
                  <c:v>0</c:v>
                </c:pt>
                <c:pt idx="7">
                  <c:v>0</c:v>
                </c:pt>
                <c:pt idx="8">
                  <c:v>0</c:v>
                </c:pt>
                <c:pt idx="9">
                  <c:v>0</c:v>
                </c:pt>
              </c:numCache>
            </c:numRef>
          </c:cat>
          <c:val>
            <c:numRef>
              <c:f>'ﾋｽﾄｸﾞﾗﾑ結果(2)'!$B$4:$B$13</c:f>
              <c:numCache>
                <c:ptCount val="10"/>
                <c:pt idx="0">
                  <c:v>0</c:v>
                </c:pt>
                <c:pt idx="1">
                  <c:v>0</c:v>
                </c:pt>
                <c:pt idx="2">
                  <c:v>0</c:v>
                </c:pt>
                <c:pt idx="3">
                  <c:v>0</c:v>
                </c:pt>
                <c:pt idx="4">
                  <c:v>0</c:v>
                </c:pt>
                <c:pt idx="5">
                  <c:v>0</c:v>
                </c:pt>
                <c:pt idx="6">
                  <c:v>0</c:v>
                </c:pt>
                <c:pt idx="7">
                  <c:v>0</c:v>
                </c:pt>
                <c:pt idx="8">
                  <c:v>0</c:v>
                </c:pt>
                <c:pt idx="9">
                  <c:v>0</c:v>
                </c:pt>
              </c:numCache>
            </c:numRef>
          </c:val>
        </c:ser>
        <c:axId val="1216311"/>
        <c:axId val="10946800"/>
      </c:barChart>
      <c:catAx>
        <c:axId val="1216311"/>
        <c:scaling>
          <c:orientation val="minMax"/>
        </c:scaling>
        <c:axPos val="b"/>
        <c:delete val="0"/>
        <c:numFmt formatCode="General" sourceLinked="1"/>
        <c:majorTickMark val="in"/>
        <c:minorTickMark val="none"/>
        <c:tickLblPos val="nextTo"/>
        <c:crossAx val="10946800"/>
        <c:crosses val="autoZero"/>
        <c:auto val="0"/>
        <c:lblOffset val="100"/>
        <c:noMultiLvlLbl val="0"/>
      </c:catAx>
      <c:valAx>
        <c:axId val="10946800"/>
        <c:scaling>
          <c:orientation val="minMax"/>
        </c:scaling>
        <c:axPos val="l"/>
        <c:majorGridlines/>
        <c:delete val="0"/>
        <c:numFmt formatCode="General" sourceLinked="1"/>
        <c:majorTickMark val="in"/>
        <c:minorTickMark val="none"/>
        <c:tickLblPos val="nextTo"/>
        <c:crossAx val="121631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0395"/>
          <c:w val="0.6145"/>
          <c:h val="0.922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'ﾋｽﾄｸﾞﾗﾑ結果(2)'!$A$4:$A$13</c:f>
              <c:numCache/>
            </c:numRef>
          </c:xVal>
          <c:yVal>
            <c:numRef>
              <c:f>'ﾋｽﾄｸﾞﾗﾑ結果(2)'!$B$4:$B$13</c:f>
              <c:numCache/>
            </c:numRef>
          </c:yVal>
          <c:smooth val="1"/>
        </c:ser>
        <c:axId val="31412337"/>
        <c:axId val="14275578"/>
      </c:scatterChart>
      <c:valAx>
        <c:axId val="31412337"/>
        <c:scaling>
          <c:orientation val="minMax"/>
          <c:min val="20"/>
        </c:scaling>
        <c:axPos val="b"/>
        <c:delete val="0"/>
        <c:numFmt formatCode="General" sourceLinked="1"/>
        <c:majorTickMark val="in"/>
        <c:minorTickMark val="none"/>
        <c:tickLblPos val="nextTo"/>
        <c:crossAx val="14275578"/>
        <c:crosses val="autoZero"/>
        <c:crossBetween val="midCat"/>
        <c:dispUnits/>
      </c:valAx>
      <c:valAx>
        <c:axId val="14275578"/>
        <c:scaling>
          <c:orientation val="minMax"/>
          <c:max val="5"/>
        </c:scaling>
        <c:axPos val="l"/>
        <c:delete val="0"/>
        <c:numFmt formatCode="General" sourceLinked="1"/>
        <c:majorTickMark val="in"/>
        <c:minorTickMark val="none"/>
        <c:tickLblPos val="nextTo"/>
        <c:crossAx val="3141233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44"/>
          <c:w val="0.74175"/>
          <c:h val="0.911"/>
        </c:manualLayout>
      </c:layout>
      <c:barChart>
        <c:barDir val="bar"/>
        <c:grouping val="clustered"/>
        <c:varyColors val="0"/>
        <c:ser>
          <c:idx val="1"/>
          <c:order val="0"/>
          <c:tx>
            <c:strRef>
              <c:f>グラフ!$C$1</c:f>
              <c:strCache>
                <c:ptCount val="1"/>
                <c:pt idx="0">
                  <c:v>い</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グラフ!$A$2:$A$5</c:f>
              <c:strCache/>
            </c:strRef>
          </c:cat>
          <c:val>
            <c:numRef>
              <c:f>グラフ!$C$2:$C$5</c:f>
              <c:numCache/>
            </c:numRef>
          </c:val>
        </c:ser>
        <c:ser>
          <c:idx val="0"/>
          <c:order val="1"/>
          <c:tx>
            <c:strRef>
              <c:f>グラフ!$B$1</c:f>
              <c:strCache>
                <c:ptCount val="1"/>
                <c:pt idx="0">
                  <c:v>あ</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グラフ!$A$2:$A$5</c:f>
              <c:strCache/>
            </c:strRef>
          </c:cat>
          <c:val>
            <c:numRef>
              <c:f>グラフ!$B$2:$B$5</c:f>
              <c:numCache/>
            </c:numRef>
          </c:val>
        </c:ser>
        <c:overlap val="70"/>
        <c:axId val="36823347"/>
        <c:axId val="62974668"/>
      </c:barChart>
      <c:catAx>
        <c:axId val="36823347"/>
        <c:scaling>
          <c:orientation val="minMax"/>
        </c:scaling>
        <c:axPos val="l"/>
        <c:delete val="0"/>
        <c:numFmt formatCode="General" sourceLinked="1"/>
        <c:majorTickMark val="in"/>
        <c:minorTickMark val="none"/>
        <c:tickLblPos val="nextTo"/>
        <c:crossAx val="62974668"/>
        <c:crosses val="autoZero"/>
        <c:auto val="0"/>
        <c:lblOffset val="100"/>
        <c:noMultiLvlLbl val="0"/>
      </c:catAx>
      <c:valAx>
        <c:axId val="62974668"/>
        <c:scaling>
          <c:orientation val="minMax"/>
        </c:scaling>
        <c:axPos val="b"/>
        <c:majorGridlines/>
        <c:delete val="0"/>
        <c:numFmt formatCode="General" sourceLinked="1"/>
        <c:majorTickMark val="in"/>
        <c:minorTickMark val="none"/>
        <c:tickLblPos val="nextTo"/>
        <c:crossAx val="3682334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tx>
            <c:strRef>
              <c:f>'相関データ'!$C$2</c:f>
              <c:strCache>
                <c:ptCount val="1"/>
                <c:pt idx="0">
                  <c:v>ｙ</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numFmt formatCode="General"/>
            </c:trendlineLbl>
          </c:trendline>
          <c:xVal>
            <c:numRef>
              <c:f>'相関データ'!$B$3:$B$9</c:f>
              <c:numCache/>
            </c:numRef>
          </c:xVal>
          <c:yVal>
            <c:numRef>
              <c:f>'相関データ'!$C$3:$C$9</c:f>
              <c:numCache/>
            </c:numRef>
          </c:yVal>
          <c:smooth val="1"/>
        </c:ser>
        <c:axId val="61371339"/>
        <c:axId val="15471140"/>
      </c:scatterChart>
      <c:valAx>
        <c:axId val="61371339"/>
        <c:scaling>
          <c:orientation val="minMax"/>
        </c:scaling>
        <c:axPos val="b"/>
        <c:delete val="0"/>
        <c:numFmt formatCode="General" sourceLinked="1"/>
        <c:majorTickMark val="in"/>
        <c:minorTickMark val="none"/>
        <c:tickLblPos val="nextTo"/>
        <c:crossAx val="15471140"/>
        <c:crosses val="autoZero"/>
        <c:crossBetween val="midCat"/>
        <c:dispUnits/>
      </c:valAx>
      <c:valAx>
        <c:axId val="15471140"/>
        <c:scaling>
          <c:orientation val="minMax"/>
        </c:scaling>
        <c:axPos val="l"/>
        <c:majorGridlines/>
        <c:delete val="0"/>
        <c:numFmt formatCode="General" sourceLinked="1"/>
        <c:majorTickMark val="in"/>
        <c:minorTickMark val="none"/>
        <c:tickLblPos val="nextTo"/>
        <c:crossAx val="6137133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正規確率グラフ</a:t>
            </a:r>
          </a:p>
        </c:rich>
      </c:tx>
      <c:layout/>
      <c:spPr>
        <a:noFill/>
        <a:ln>
          <a:noFill/>
        </a:ln>
      </c:spPr>
    </c:title>
    <c:plotArea>
      <c:layout>
        <c:manualLayout>
          <c:xMode val="edge"/>
          <c:yMode val="edge"/>
          <c:x val="0.0745"/>
          <c:y val="0.27625"/>
          <c:w val="0.90425"/>
          <c:h val="0.51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'回帰分析'!$A$23:$A$29</c:f>
              <c:numCache/>
            </c:numRef>
          </c:xVal>
          <c:yVal>
            <c:numRef>
              <c:f>'回帰分析'!$B$23:$B$29</c:f>
              <c:numCache/>
            </c:numRef>
          </c:yVal>
          <c:smooth val="0"/>
        </c:ser>
        <c:axId val="5022533"/>
        <c:axId val="45202798"/>
      </c:scatterChart>
      <c:valAx>
        <c:axId val="5022533"/>
        <c:scaling>
          <c:orientation val="minMax"/>
        </c:scaling>
        <c:axPos val="b"/>
        <c:title>
          <c:tx>
            <c:rich>
              <a:bodyPr vert="horz" rot="0" anchor="ctr"/>
              <a:lstStyle/>
              <a:p>
                <a:pPr algn="ctr">
                  <a:defRPr/>
                </a:pPr>
                <a:r>
                  <a:rPr lang="en-US" cap="none" sz="1200" b="0" i="0" u="none" baseline="0"/>
                  <a:t>サンプル百分位数</a:t>
                </a:r>
              </a:p>
            </c:rich>
          </c:tx>
          <c:layout/>
          <c:overlay val="0"/>
          <c:spPr>
            <a:noFill/>
            <a:ln>
              <a:noFill/>
            </a:ln>
          </c:spPr>
        </c:title>
        <c:delete val="0"/>
        <c:numFmt formatCode="General" sourceLinked="1"/>
        <c:majorTickMark val="in"/>
        <c:minorTickMark val="none"/>
        <c:tickLblPos val="nextTo"/>
        <c:crossAx val="45202798"/>
        <c:crosses val="autoZero"/>
        <c:crossBetween val="midCat"/>
        <c:dispUnits/>
      </c:valAx>
      <c:valAx>
        <c:axId val="45202798"/>
        <c:scaling>
          <c:orientation val="minMax"/>
        </c:scaling>
        <c:axPos val="l"/>
        <c:title>
          <c:tx>
            <c:rich>
              <a:bodyPr vert="horz" rot="-5400000" anchor="ctr"/>
              <a:lstStyle/>
              <a:p>
                <a:pPr algn="ctr">
                  <a:defRPr/>
                </a:pPr>
                <a:r>
                  <a:rPr lang="en-US" cap="none" sz="1200" b="0" i="0" u="none" baseline="0"/>
                  <a:t>ｘ</a:t>
                </a:r>
              </a:p>
            </c:rich>
          </c:tx>
          <c:layout/>
          <c:overlay val="0"/>
          <c:spPr>
            <a:noFill/>
            <a:ln>
              <a:noFill/>
            </a:ln>
          </c:spPr>
        </c:title>
        <c:delete val="0"/>
        <c:numFmt formatCode="General" sourceLinked="1"/>
        <c:majorTickMark val="in"/>
        <c:minorTickMark val="none"/>
        <c:tickLblPos val="nextTo"/>
        <c:crossAx val="502253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箱ひげ図</a:t>
            </a:r>
          </a:p>
        </c:rich>
      </c:tx>
      <c:layout/>
      <c:spPr>
        <a:noFill/>
        <a:ln>
          <a:noFill/>
        </a:ln>
      </c:spPr>
    </c:title>
    <c:plotArea>
      <c:layout/>
      <c:lineChart>
        <c:grouping val="standard"/>
        <c:varyColors val="0"/>
        <c:ser>
          <c:idx val="0"/>
          <c:order val="0"/>
          <c:tx>
            <c:strRef>
              <c:f>'組込箱ひげ図'!$H$8</c:f>
              <c:strCache>
                <c:ptCount val="1"/>
                <c:pt idx="0">
                  <c:v>SD_Low</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'組込箱ひげ図'!$G$9:$G$10</c:f>
              <c:numCache/>
            </c:numRef>
          </c:cat>
          <c:val>
            <c:numRef>
              <c:f>'組込箱ひげ図'!$H$9:$H$10</c:f>
              <c:numCache/>
            </c:numRef>
          </c:val>
          <c:smooth val="0"/>
        </c:ser>
        <c:ser>
          <c:idx val="1"/>
          <c:order val="1"/>
          <c:tx>
            <c:strRef>
              <c:f>'組込箱ひげ図'!$I$8</c:f>
              <c:strCache>
                <c:ptCount val="1"/>
                <c:pt idx="0">
                  <c:v>最大値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FF00FF"/>
              </a:solidFill>
              <a:ln>
                <a:solidFill>
                  <a:srgbClr val="FF00FF"/>
                </a:solidFill>
              </a:ln>
            </c:spPr>
          </c:marker>
          <c:cat>
            <c:numRef>
              <c:f>'組込箱ひげ図'!$G$9:$G$10</c:f>
              <c:numCache/>
            </c:numRef>
          </c:cat>
          <c:val>
            <c:numRef>
              <c:f>'組込箱ひげ図'!$I$9:$I$10</c:f>
              <c:numCache/>
            </c:numRef>
          </c:val>
          <c:smooth val="0"/>
        </c:ser>
        <c:ser>
          <c:idx val="4"/>
          <c:order val="2"/>
          <c:tx>
            <c:strRef>
              <c:f>'組込箱ひげ図'!$E$8</c:f>
              <c:strCache>
                <c:ptCount val="1"/>
                <c:pt idx="0">
                  <c:v>平均値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cat>
            <c:numRef>
              <c:f>'組込箱ひげ図'!$G$9:$G$10</c:f>
              <c:numCache/>
            </c:numRef>
          </c:cat>
          <c:val>
            <c:numRef>
              <c:f>'組込箱ひげ図'!$E$9:$E$10</c:f>
              <c:numCache/>
            </c:numRef>
          </c:val>
          <c:smooth val="0"/>
        </c:ser>
        <c:ser>
          <c:idx val="2"/>
          <c:order val="3"/>
          <c:tx>
            <c:strRef>
              <c:f>'組込箱ひげ図'!$J$8</c:f>
              <c:strCache>
                <c:ptCount val="1"/>
                <c:pt idx="0">
                  <c:v>最小値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969696"/>
              </a:solidFill>
              <a:ln>
                <a:solidFill>
                  <a:srgbClr val="969696"/>
                </a:solidFill>
              </a:ln>
            </c:spPr>
          </c:marker>
          <c:cat>
            <c:numRef>
              <c:f>'組込箱ひげ図'!$G$9:$G$10</c:f>
              <c:numCache/>
            </c:numRef>
          </c:cat>
          <c:val>
            <c:numRef>
              <c:f>'組込箱ひげ図'!$J$9:$J$10</c:f>
              <c:numCache/>
            </c:numRef>
          </c:val>
          <c:smooth val="0"/>
        </c:ser>
        <c:ser>
          <c:idx val="3"/>
          <c:order val="4"/>
          <c:tx>
            <c:strRef>
              <c:f>'組込箱ひげ図'!$K$8</c:f>
              <c:strCache>
                <c:ptCount val="1"/>
                <c:pt idx="0">
                  <c:v>SD_Upper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'組込箱ひげ図'!$G$9:$G$10</c:f>
              <c:numCache/>
            </c:numRef>
          </c:cat>
          <c:val>
            <c:numRef>
              <c:f>'組込箱ひげ図'!$K$9:$K$10</c:f>
              <c:numCache/>
            </c:numRef>
          </c:val>
          <c:smooth val="0"/>
        </c:ser>
        <c:hiLowLines>
          <c:spPr>
            <a:ln w="3175">
              <a:solidFill/>
            </a:ln>
          </c:spPr>
        </c:hiLowLines>
        <c:upDownBars>
          <c:upBars/>
          <c:downBars/>
        </c:upDownBars>
        <c:axId val="4171999"/>
        <c:axId val="37547992"/>
      </c:lineChart>
      <c:catAx>
        <c:axId val="4171999"/>
        <c:scaling>
          <c:orientation val="minMax"/>
        </c:scaling>
        <c:axPos val="b"/>
        <c:delete val="0"/>
        <c:numFmt formatCode="General" sourceLinked="1"/>
        <c:majorTickMark val="none"/>
        <c:minorTickMark val="none"/>
        <c:tickLblPos val="low"/>
        <c:spPr>
          <a:ln w="3175">
            <a:solidFill>
              <a:srgbClr val="000000"/>
            </a:solidFill>
            <a:prstDash val="sysDot"/>
          </a:ln>
        </c:spPr>
        <c:crossAx val="37547992"/>
        <c:crosses val="autoZero"/>
        <c:auto val="1"/>
        <c:lblOffset val="100"/>
        <c:noMultiLvlLbl val="0"/>
      </c:catAx>
      <c:valAx>
        <c:axId val="37547992"/>
        <c:scaling>
          <c:orientation val="minMax"/>
        </c:scaling>
        <c:axPos val="l"/>
        <c:majorGridlines>
          <c:spPr>
            <a:ln w="3175">
              <a:solidFill>
                <a:srgbClr val="000000"/>
              </a:solidFill>
              <a:prstDash val="sysDot"/>
            </a:ln>
          </c:spPr>
        </c:majorGridlines>
        <c:delete val="0"/>
        <c:numFmt formatCode="General" sourceLinked="1"/>
        <c:majorTickMark val="none"/>
        <c:minorTickMark val="none"/>
        <c:tickLblPos val="nextTo"/>
        <c:crossAx val="4171999"/>
        <c:crossesAt val="1"/>
        <c:crossBetween val="between"/>
        <c:dispUnits/>
      </c:valAx>
      <c:spPr>
        <a:noFill/>
      </c:spPr>
    </c:plotArea>
    <c:plotVisOnly val="1"/>
    <c:dispBlanksAs val="gap"/>
    <c:showDLblsOverMax val="0"/>
  </c:chart>
  <c:txPr>
    <a:bodyPr vert="horz" rot="0"/>
    <a:lstStyle/>
    <a:p>
      <a:pPr>
        <a:defRPr lang="en-US" cap="none" sz="975"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t>箱ひげ図</a:t>
            </a:r>
          </a:p>
        </c:rich>
      </c:tx>
      <c:layout/>
      <c:spPr>
        <a:noFill/>
        <a:ln>
          <a:noFill/>
        </a:ln>
      </c:spPr>
    </c:title>
    <c:plotArea>
      <c:layout/>
      <c:lineChart>
        <c:grouping val="standard"/>
        <c:varyColors val="0"/>
        <c:ser>
          <c:idx val="0"/>
          <c:order val="0"/>
          <c:tx>
            <c:strRef>
              <c:f>組込箱ひげ図!#REF!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組込箱ひげ図!#REF!</c:f>
              <c:strCache>
                <c:ptCount val="1"/>
                <c:pt idx="0">
                  <c:v>1</c:v>
                </c:pt>
              </c:strCache>
            </c:strRef>
          </c:cat>
          <c:val>
            <c:numRef>
              <c:f>組込箱ひげ図!#REF!</c:f>
              <c:numCache>
                <c:ptCount val="1"/>
                <c:pt idx="0">
                  <c:v>1</c:v>
                </c:pt>
              </c:numCache>
            </c:numRef>
          </c:val>
          <c:smooth val="0"/>
        </c:ser>
        <c:ser>
          <c:idx val="1"/>
          <c:order val="1"/>
          <c:tx>
            <c:strRef>
              <c:f>組込箱ひげ図!#REF!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FF00FF"/>
              </a:solidFill>
              <a:ln>
                <a:solidFill>
                  <a:srgbClr val="FF00FF"/>
                </a:solidFill>
              </a:ln>
            </c:spPr>
          </c:marker>
          <c:cat>
            <c:strRef>
              <c:f>組込箱ひげ図!#REF!</c:f>
              <c:strCache>
                <c:ptCount val="1"/>
                <c:pt idx="0">
                  <c:v>1</c:v>
                </c:pt>
              </c:strCache>
            </c:strRef>
          </c:cat>
          <c:val>
            <c:numRef>
              <c:f>組込箱ひげ図!#REF!</c:f>
              <c:numCache>
                <c:ptCount val="1"/>
                <c:pt idx="0">
                  <c:v>1</c:v>
                </c:pt>
              </c:numCache>
            </c:numRef>
          </c:val>
          <c:smooth val="0"/>
        </c:ser>
        <c:ser>
          <c:idx val="4"/>
          <c:order val="2"/>
          <c:tx>
            <c:strRef>
              <c:f>組込箱ひげ図!#REF!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cat>
            <c:strRef>
              <c:f>組込箱ひげ図!#REF!</c:f>
              <c:strCache>
                <c:ptCount val="1"/>
                <c:pt idx="0">
                  <c:v>1</c:v>
                </c:pt>
              </c:strCache>
            </c:strRef>
          </c:cat>
          <c:val>
            <c:numRef>
              <c:f>組込箱ひげ図!#REF!</c:f>
              <c:numCache>
                <c:ptCount val="1"/>
                <c:pt idx="0">
                  <c:v>1</c:v>
                </c:pt>
              </c:numCache>
            </c:numRef>
          </c:val>
          <c:smooth val="0"/>
        </c:ser>
        <c:ser>
          <c:idx val="2"/>
          <c:order val="3"/>
          <c:tx>
            <c:strRef>
              <c:f>組込箱ひげ図!#REF!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969696"/>
              </a:solidFill>
              <a:ln>
                <a:solidFill>
                  <a:srgbClr val="969696"/>
                </a:solidFill>
              </a:ln>
            </c:spPr>
          </c:marker>
          <c:cat>
            <c:strRef>
              <c:f>組込箱ひげ図!#REF!</c:f>
              <c:strCache>
                <c:ptCount val="1"/>
                <c:pt idx="0">
                  <c:v>1</c:v>
                </c:pt>
              </c:strCache>
            </c:strRef>
          </c:cat>
          <c:val>
            <c:numRef>
              <c:f>組込箱ひげ図!#REF!</c:f>
              <c:numCache>
                <c:ptCount val="1"/>
                <c:pt idx="0">
                  <c:v>1</c:v>
                </c:pt>
              </c:numCache>
            </c:numRef>
          </c:val>
          <c:smooth val="0"/>
        </c:ser>
        <c:ser>
          <c:idx val="3"/>
          <c:order val="4"/>
          <c:tx>
            <c:strRef>
              <c:f>組込箱ひげ図!#REF!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組込箱ひげ図!#REF!</c:f>
              <c:strCache>
                <c:ptCount val="1"/>
                <c:pt idx="0">
                  <c:v>1</c:v>
                </c:pt>
              </c:strCache>
            </c:strRef>
          </c:cat>
          <c:val>
            <c:numRef>
              <c:f>組込箱ひげ図!#REF!</c:f>
              <c:numCache>
                <c:ptCount val="1"/>
                <c:pt idx="0">
                  <c:v>1</c:v>
                </c:pt>
              </c:numCache>
            </c:numRef>
          </c:val>
          <c:smooth val="0"/>
        </c:ser>
        <c:hiLowLines>
          <c:spPr>
            <a:ln w="3175">
              <a:solidFill/>
            </a:ln>
          </c:spPr>
        </c:hiLowLines>
        <c:upDownBars>
          <c:upBars/>
          <c:downBars/>
        </c:upDownBars>
        <c:axId val="2387609"/>
        <c:axId val="21488482"/>
      </c:lineChart>
      <c:catAx>
        <c:axId val="2387609"/>
        <c:scaling>
          <c:orientation val="minMax"/>
        </c:scaling>
        <c:axPos val="b"/>
        <c:delete val="0"/>
        <c:numFmt formatCode="General" sourceLinked="1"/>
        <c:majorTickMark val="none"/>
        <c:minorTickMark val="none"/>
        <c:tickLblPos val="low"/>
        <c:spPr>
          <a:ln w="3175">
            <a:solidFill>
              <a:srgbClr val="000000"/>
            </a:solidFill>
            <a:prstDash val="sysDot"/>
          </a:ln>
        </c:spPr>
        <c:crossAx val="21488482"/>
        <c:crosses val="autoZero"/>
        <c:auto val="1"/>
        <c:lblOffset val="100"/>
        <c:noMultiLvlLbl val="0"/>
      </c:catAx>
      <c:valAx>
        <c:axId val="21488482"/>
        <c:scaling>
          <c:orientation val="minMax"/>
        </c:scaling>
        <c:axPos val="l"/>
        <c:majorGridlines>
          <c:spPr>
            <a:ln w="3175">
              <a:solidFill>
                <a:srgbClr val="000000"/>
              </a:solidFill>
              <a:prstDash val="sysDot"/>
            </a:ln>
          </c:spPr>
        </c:majorGridlines>
        <c:delete val="0"/>
        <c:numFmt formatCode="General" sourceLinked="1"/>
        <c:majorTickMark val="none"/>
        <c:minorTickMark val="none"/>
        <c:tickLblPos val="nextTo"/>
        <c:crossAx val="2387609"/>
        <c:crossesAt val="1"/>
        <c:crossBetween val="between"/>
        <c:dispUnits/>
      </c:valAx>
      <c:spPr>
        <a:noFill/>
      </c:spPr>
    </c:plotArea>
    <c:plotVisOnly val="1"/>
    <c:dispBlanksAs val="gap"/>
    <c:showDLblsOverMax val="0"/>
  </c:chart>
  <c:txPr>
    <a:bodyPr vert="horz" rot="0"/>
    <a:lstStyle/>
    <a:p>
      <a:pPr>
        <a:defRPr lang="en-US" cap="none" sz="1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4325"/>
          <c:w val="0.745"/>
          <c:h val="0.9125"/>
        </c:manualLayout>
      </c:layout>
      <c:barChart>
        <c:barDir val="bar"/>
        <c:grouping val="clustered"/>
        <c:varyColors val="0"/>
        <c:ser>
          <c:idx val="0"/>
          <c:order val="0"/>
          <c:tx>
            <c:strRef>
              <c:f>グラフ!$B$1</c:f>
              <c:strCache>
                <c:ptCount val="1"/>
                <c:pt idx="0">
                  <c:v>あ</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200" b="0" i="0" u="none" baseline="0"/>
                  </a:pPr>
                </a:p>
              </c:txPr>
              <c:numFmt formatCode="General" sourceLinked="1"/>
              <c:showLegendKey val="0"/>
              <c:showVal val="1"/>
              <c:showBubbleSize val="0"/>
              <c:showCatName val="0"/>
              <c:showSerName val="0"/>
              <c:showPercent val="0"/>
            </c:dLbl>
            <c:delete val="1"/>
          </c:dLbls>
          <c:cat>
            <c:strRef>
              <c:f>グラフ!$A$2:$A$5</c:f>
              <c:strCache/>
            </c:strRef>
          </c:cat>
          <c:val>
            <c:numRef>
              <c:f>グラフ!$B$2:$B$5</c:f>
              <c:numCache/>
            </c:numRef>
          </c:val>
        </c:ser>
        <c:ser>
          <c:idx val="1"/>
          <c:order val="1"/>
          <c:tx>
            <c:strRef>
              <c:f>グラフ!$C$1</c:f>
              <c:strCache>
                <c:ptCount val="1"/>
                <c:pt idx="0">
                  <c:v>い</c:v>
                </c:pt>
              </c:strCache>
            </c:strRef>
          </c:tx>
          <c:spPr>
            <a:pattFill prst="pct50">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1200" b="0" i="0" u="none" baseline="0"/>
                  </a:pPr>
                </a:p>
              </c:txPr>
              <c:numFmt formatCode="General" sourceLinked="1"/>
              <c:showLegendKey val="0"/>
              <c:showVal val="1"/>
              <c:showBubbleSize val="0"/>
              <c:showCatName val="0"/>
              <c:showSerName val="0"/>
              <c:showPercent val="0"/>
            </c:dLbl>
            <c:delete val="1"/>
          </c:dLbls>
          <c:cat>
            <c:strRef>
              <c:f>グラフ!$A$2:$A$5</c:f>
              <c:strCache/>
            </c:strRef>
          </c:cat>
          <c:val>
            <c:numRef>
              <c:f>グラフ!$C$2:$C$5</c:f>
              <c:numCache/>
            </c:numRef>
          </c:val>
        </c:ser>
        <c:axId val="29901101"/>
        <c:axId val="674454"/>
      </c:barChart>
      <c:catAx>
        <c:axId val="29901101"/>
        <c:scaling>
          <c:orientation val="maxMin"/>
        </c:scaling>
        <c:axPos val="l"/>
        <c:delete val="0"/>
        <c:numFmt formatCode="General" sourceLinked="0"/>
        <c:majorTickMark val="in"/>
        <c:minorTickMark val="none"/>
        <c:tickLblPos val="nextTo"/>
        <c:crossAx val="674454"/>
        <c:crosses val="autoZero"/>
        <c:auto val="0"/>
        <c:lblOffset val="100"/>
        <c:noMultiLvlLbl val="0"/>
      </c:catAx>
      <c:valAx>
        <c:axId val="674454"/>
        <c:scaling>
          <c:orientation val="minMax"/>
        </c:scaling>
        <c:axPos val="t"/>
        <c:majorGridlines/>
        <c:delete val="0"/>
        <c:numFmt formatCode="General" sourceLinked="1"/>
        <c:majorTickMark val="in"/>
        <c:minorTickMark val="none"/>
        <c:tickLblPos val="nextTo"/>
        <c:crossAx val="2990110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605"/>
          <c:w val="0.73125"/>
          <c:h val="0.879"/>
        </c:manualLayout>
      </c:layout>
      <c:barChart>
        <c:barDir val="bar"/>
        <c:grouping val="clustered"/>
        <c:varyColors val="0"/>
        <c:ser>
          <c:idx val="0"/>
          <c:order val="0"/>
          <c:tx>
            <c:strRef>
              <c:f>グラフ!$B$1</c:f>
              <c:strCache>
                <c:ptCount val="1"/>
                <c:pt idx="0">
                  <c:v>あ</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グラフ!$A$2:$A$5</c:f>
              <c:strCache/>
            </c:strRef>
          </c:cat>
          <c:val>
            <c:numRef>
              <c:f>グラフ!$B$2:$B$5</c:f>
              <c:numCache/>
            </c:numRef>
          </c:val>
        </c:ser>
        <c:ser>
          <c:idx val="1"/>
          <c:order val="1"/>
          <c:tx>
            <c:strRef>
              <c:f>グラフ!$C$1</c:f>
              <c:strCache>
                <c:ptCount val="1"/>
                <c:pt idx="0">
                  <c:v>い</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グラフ!$A$2:$A$5</c:f>
              <c:strCache/>
            </c:strRef>
          </c:cat>
          <c:val>
            <c:numRef>
              <c:f>グラフ!$C$2:$C$5</c:f>
              <c:numCache/>
            </c:numRef>
          </c:val>
        </c:ser>
        <c:axId val="6070087"/>
        <c:axId val="54630784"/>
      </c:barChart>
      <c:catAx>
        <c:axId val="6070087"/>
        <c:scaling>
          <c:orientation val="minMax"/>
        </c:scaling>
        <c:axPos val="l"/>
        <c:delete val="0"/>
        <c:numFmt formatCode="General" sourceLinked="1"/>
        <c:majorTickMark val="in"/>
        <c:minorTickMark val="none"/>
        <c:tickLblPos val="nextTo"/>
        <c:crossAx val="54630784"/>
        <c:crosses val="autoZero"/>
        <c:auto val="0"/>
        <c:lblOffset val="100"/>
        <c:noMultiLvlLbl val="0"/>
      </c:catAx>
      <c:valAx>
        <c:axId val="54630784"/>
        <c:scaling>
          <c:orientation val="minMax"/>
        </c:scaling>
        <c:axPos val="b"/>
        <c:majorGridlines/>
        <c:delete val="0"/>
        <c:numFmt formatCode="General" sourceLinked="1"/>
        <c:majorTickMark val="in"/>
        <c:minorTickMark val="none"/>
        <c:tickLblPos val="nextTo"/>
        <c:crossAx val="60700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575" b="0" i="0" u="none" baseline="0">
                <a:latin typeface="ＭＳ Ｐゴシック"/>
                <a:ea typeface="ＭＳ Ｐゴシック"/>
                <a:cs typeface="ＭＳ Ｐゴシック"/>
              </a:rPr>
              <a:t>あ</a:t>
            </a:r>
          </a:p>
        </c:rich>
      </c:tx>
      <c:layout/>
      <c:spPr>
        <a:noFill/>
        <a:ln>
          <a:noFill/>
        </a:ln>
      </c:spPr>
    </c:title>
    <c:plotArea>
      <c:layout>
        <c:manualLayout>
          <c:xMode val="edge"/>
          <c:yMode val="edge"/>
          <c:x val="0.03725"/>
          <c:y val="0.15525"/>
          <c:w val="0.7495"/>
          <c:h val="0.801"/>
        </c:manualLayout>
      </c:layout>
      <c:scatterChart>
        <c:scatterStyle val="lineMarker"/>
        <c:varyColors val="0"/>
        <c:ser>
          <c:idx val="0"/>
          <c:order val="0"/>
          <c:tx>
            <c:strRef>
              <c:f>XYｸﾞﾗﾌ!$B$10</c:f>
              <c:strCache>
                <c:ptCount val="1"/>
                <c:pt idx="0">
                  <c:v>Ｌ</c:v>
                </c:pt>
              </c:strCache>
            </c:strRef>
          </c:tx>
          <c:extLst>
            <c:ext xmlns:c14="http://schemas.microsoft.com/office/drawing/2007/8/2/chart" uri="{6F2FDCE9-48DA-4B69-8628-5D25D57E5C99}">
              <c14:invertSolidFillFmt>
                <c14:spPr>
                  <a:solidFill>
                    <a:srgbClr val="000000"/>
                  </a:solidFill>
                </c14:spPr>
              </c14:invertSolidFillFmt>
            </c:ext>
          </c:extLst>
          <c:xVal>
            <c:numRef>
              <c:f>XYｸﾞﾗﾌ!$C$9:$E$9</c:f>
              <c:numCache/>
            </c:numRef>
          </c:xVal>
          <c:yVal>
            <c:numRef>
              <c:f>XYｸﾞﾗﾌ!$C$10:$E$10</c:f>
              <c:numCache/>
            </c:numRef>
          </c:yVal>
          <c:smooth val="0"/>
        </c:ser>
        <c:axId val="21915009"/>
        <c:axId val="63017354"/>
      </c:scatterChart>
      <c:valAx>
        <c:axId val="21915009"/>
        <c:scaling>
          <c:orientation val="minMax"/>
        </c:scaling>
        <c:axPos val="b"/>
        <c:delete val="0"/>
        <c:numFmt formatCode="General" sourceLinked="1"/>
        <c:majorTickMark val="in"/>
        <c:minorTickMark val="none"/>
        <c:tickLblPos val="nextTo"/>
        <c:crossAx val="63017354"/>
        <c:crosses val="autoZero"/>
        <c:crossBetween val="midCat"/>
        <c:dispUnits/>
      </c:valAx>
      <c:valAx>
        <c:axId val="63017354"/>
        <c:scaling>
          <c:orientation val="minMax"/>
        </c:scaling>
        <c:axPos val="l"/>
        <c:majorGridlines/>
        <c:delete val="0"/>
        <c:numFmt formatCode="General" sourceLinked="1"/>
        <c:majorTickMark val="in"/>
        <c:minorTickMark val="none"/>
        <c:tickLblPos val="nextTo"/>
        <c:crossAx val="2191500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525" b="0" i="0" u="none" baseline="0">
                <a:latin typeface="ＭＳ Ｐゴシック"/>
                <a:ea typeface="ＭＳ Ｐゴシック"/>
                <a:cs typeface="ＭＳ Ｐゴシック"/>
              </a:rPr>
              <a:t>い</a:t>
            </a:r>
          </a:p>
        </c:rich>
      </c:tx>
      <c:layout/>
      <c:spPr>
        <a:noFill/>
        <a:ln>
          <a:noFill/>
        </a:ln>
      </c:spPr>
    </c:title>
    <c:plotArea>
      <c:layout>
        <c:manualLayout>
          <c:xMode val="edge"/>
          <c:yMode val="edge"/>
          <c:x val="0.04225"/>
          <c:y val="0.1445"/>
          <c:w val="0.74275"/>
          <c:h val="0.81175"/>
        </c:manualLayout>
      </c:layout>
      <c:scatterChart>
        <c:scatterStyle val="lineMarker"/>
        <c:varyColors val="0"/>
        <c:ser>
          <c:idx val="0"/>
          <c:order val="0"/>
          <c:tx>
            <c:strRef>
              <c:f>XYｸﾞﾗﾌ!$B$12</c:f>
              <c:strCache>
                <c:ptCount val="1"/>
                <c:pt idx="0">
                  <c:v>Ｌ</c:v>
                </c:pt>
              </c:strCache>
            </c:strRef>
          </c:tx>
          <c:extLst>
            <c:ext xmlns:c14="http://schemas.microsoft.com/office/drawing/2007/8/2/chart" uri="{6F2FDCE9-48DA-4B69-8628-5D25D57E5C99}">
              <c14:invertSolidFillFmt>
                <c14:spPr>
                  <a:solidFill>
                    <a:srgbClr val="000000"/>
                  </a:solidFill>
                </c14:spPr>
              </c14:invertSolidFillFmt>
            </c:ext>
          </c:extLst>
          <c:xVal>
            <c:numRef>
              <c:f>XYｸﾞﾗﾌ!$C$11:$D$11</c:f>
              <c:numCache/>
            </c:numRef>
          </c:xVal>
          <c:yVal>
            <c:numRef>
              <c:f>XYｸﾞﾗﾌ!$C$12:$D$12</c:f>
              <c:numCache/>
            </c:numRef>
          </c:yVal>
          <c:smooth val="0"/>
        </c:ser>
        <c:axId val="30285275"/>
        <c:axId val="4132020"/>
      </c:scatterChart>
      <c:valAx>
        <c:axId val="30285275"/>
        <c:scaling>
          <c:orientation val="minMax"/>
        </c:scaling>
        <c:axPos val="b"/>
        <c:delete val="0"/>
        <c:numFmt formatCode="General" sourceLinked="1"/>
        <c:majorTickMark val="in"/>
        <c:minorTickMark val="none"/>
        <c:tickLblPos val="nextTo"/>
        <c:crossAx val="4132020"/>
        <c:crosses val="autoZero"/>
        <c:crossBetween val="midCat"/>
        <c:dispUnits/>
      </c:valAx>
      <c:valAx>
        <c:axId val="4132020"/>
        <c:scaling>
          <c:orientation val="minMax"/>
        </c:scaling>
        <c:axPos val="l"/>
        <c:majorGridlines/>
        <c:delete val="0"/>
        <c:numFmt formatCode="General" sourceLinked="1"/>
        <c:majorTickMark val="in"/>
        <c:minorTickMark val="none"/>
        <c:tickLblPos val="nextTo"/>
        <c:crossAx val="3028527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575" b="0" i="0" u="none" baseline="0">
                <a:latin typeface="ＭＳ Ｐゴシック"/>
                <a:ea typeface="ＭＳ Ｐゴシック"/>
                <a:cs typeface="ＭＳ Ｐゴシック"/>
              </a:rPr>
              <a:t>い</a:t>
            </a:r>
          </a:p>
        </c:rich>
      </c:tx>
      <c:layout/>
      <c:spPr>
        <a:noFill/>
        <a:ln>
          <a:noFill/>
        </a:ln>
      </c:spPr>
    </c:title>
    <c:plotArea>
      <c:layout>
        <c:manualLayout>
          <c:xMode val="edge"/>
          <c:yMode val="edge"/>
          <c:x val="0.03625"/>
          <c:y val="0.16125"/>
          <c:w val="0.759"/>
          <c:h val="0.79175"/>
        </c:manualLayout>
      </c:layout>
      <c:scatterChart>
        <c:scatterStyle val="lineMarker"/>
        <c:varyColors val="0"/>
        <c:ser>
          <c:idx val="0"/>
          <c:order val="0"/>
          <c:tx>
            <c:strRef>
              <c:f>XYｸﾞﾗﾌ!$A$9</c:f>
              <c:strCache>
                <c:ptCount val="1"/>
                <c:pt idx="0">
                  <c:v>あ</c:v>
                </c:pt>
              </c:strCache>
            </c:strRef>
          </c:tx>
          <c:extLst>
            <c:ext xmlns:c14="http://schemas.microsoft.com/office/drawing/2007/8/2/chart" uri="{6F2FDCE9-48DA-4B69-8628-5D25D57E5C99}">
              <c14:invertSolidFillFmt>
                <c14:spPr>
                  <a:solidFill>
                    <a:srgbClr val="000000"/>
                  </a:solidFill>
                </c14:spPr>
              </c14:invertSolidFillFmt>
            </c:ext>
          </c:extLst>
          <c:xVal>
            <c:numRef>
              <c:f>XYｸﾞﾗﾌ!$C$9:$E$9</c:f>
              <c:numCache>
                <c:ptCount val="3"/>
                <c:pt idx="0">
                  <c:v>0</c:v>
                </c:pt>
                <c:pt idx="1">
                  <c:v>0</c:v>
                </c:pt>
                <c:pt idx="2">
                  <c:v>0</c:v>
                </c:pt>
              </c:numCache>
            </c:numRef>
          </c:xVal>
          <c:yVal>
            <c:numRef>
              <c:f>XYｸﾞﾗﾌ!$C$10:$E$10</c:f>
              <c:numCache>
                <c:ptCount val="3"/>
                <c:pt idx="0">
                  <c:v>0</c:v>
                </c:pt>
                <c:pt idx="1">
                  <c:v>0</c:v>
                </c:pt>
                <c:pt idx="2">
                  <c:v>0</c:v>
                </c:pt>
              </c:numCache>
            </c:numRef>
          </c:yVal>
          <c:smooth val="0"/>
        </c:ser>
        <c:ser>
          <c:idx val="1"/>
          <c:order val="1"/>
          <c:tx>
            <c:strRef>
              <c:f>XYｸﾞﾗﾌ!$A$11</c:f>
              <c:strCache>
                <c:ptCount val="1"/>
                <c:pt idx="0">
                  <c:v>い</c:v>
                </c:pt>
              </c:strCache>
            </c:strRef>
          </c:tx>
          <c:extLst>
            <c:ext xmlns:c14="http://schemas.microsoft.com/office/drawing/2007/8/2/chart" uri="{6F2FDCE9-48DA-4B69-8628-5D25D57E5C99}">
              <c14:invertSolidFillFmt>
                <c14:spPr>
                  <a:solidFill>
                    <a:srgbClr val="000000"/>
                  </a:solidFill>
                </c14:spPr>
              </c14:invertSolidFillFmt>
            </c:ext>
          </c:extLst>
          <c:xVal>
            <c:numRef>
              <c:f>XYｸﾞﾗﾌ!$C$11:$D$11</c:f>
              <c:numCache>
                <c:ptCount val="2"/>
                <c:pt idx="0">
                  <c:v>0</c:v>
                </c:pt>
                <c:pt idx="1">
                  <c:v>0</c:v>
                </c:pt>
              </c:numCache>
            </c:numRef>
          </c:xVal>
          <c:yVal>
            <c:numRef>
              <c:f>XYｸﾞﾗﾌ!$C$12:$D$12</c:f>
              <c:numCache>
                <c:ptCount val="2"/>
                <c:pt idx="0">
                  <c:v>0</c:v>
                </c:pt>
                <c:pt idx="1">
                  <c:v>0</c:v>
                </c:pt>
              </c:numCache>
            </c:numRef>
          </c:yVal>
          <c:smooth val="0"/>
        </c:ser>
        <c:axId val="37188181"/>
        <c:axId val="66258174"/>
      </c:scatterChart>
      <c:valAx>
        <c:axId val="37188181"/>
        <c:scaling>
          <c:orientation val="minMax"/>
        </c:scaling>
        <c:axPos val="b"/>
        <c:delete val="0"/>
        <c:numFmt formatCode="General" sourceLinked="1"/>
        <c:majorTickMark val="in"/>
        <c:minorTickMark val="none"/>
        <c:tickLblPos val="nextTo"/>
        <c:crossAx val="66258174"/>
        <c:crosses val="autoZero"/>
        <c:crossBetween val="midCat"/>
        <c:dispUnits/>
      </c:valAx>
      <c:valAx>
        <c:axId val="66258174"/>
        <c:scaling>
          <c:orientation val="minMax"/>
        </c:scaling>
        <c:axPos val="l"/>
        <c:majorGridlines/>
        <c:delete val="0"/>
        <c:numFmt formatCode="General" sourceLinked="1"/>
        <c:majorTickMark val="in"/>
        <c:minorTickMark val="none"/>
        <c:tickLblPos val="nextTo"/>
        <c:crossAx val="3718818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FFFFFF"/>
    </a:solidFill>
  </c:spPr>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う</a:t>
            </a:r>
          </a:p>
        </c:rich>
      </c:tx>
      <c:layout/>
      <c:spPr>
        <a:noFill/>
        <a:ln>
          <a:noFill/>
        </a:ln>
      </c:spPr>
    </c:title>
    <c:plotArea>
      <c:layout/>
      <c:scatterChart>
        <c:scatterStyle val="lineMarker"/>
        <c:varyColors val="0"/>
        <c:ser>
          <c:idx val="0"/>
          <c:order val="0"/>
          <c:tx>
            <c:strRef>
              <c:f>XYｸﾞﾗﾌ!$B$14</c:f>
              <c:strCache>
                <c:ptCount val="1"/>
                <c:pt idx="0">
                  <c:v>Ｌ</c:v>
                </c:pt>
              </c:strCache>
            </c:strRef>
          </c:tx>
          <c:extLst>
            <c:ext xmlns:c14="http://schemas.microsoft.com/office/drawing/2007/8/2/chart" uri="{6F2FDCE9-48DA-4B69-8628-5D25D57E5C99}">
              <c14:invertSolidFillFmt>
                <c14:spPr>
                  <a:solidFill>
                    <a:srgbClr val="000000"/>
                  </a:solidFill>
                </c14:spPr>
              </c14:invertSolidFillFmt>
            </c:ext>
          </c:extLst>
          <c:xVal>
            <c:numRef>
              <c:f>XYｸﾞﾗﾌ!$C$13:$E$13</c:f>
              <c:numCache/>
            </c:numRef>
          </c:xVal>
          <c:yVal>
            <c:numRef>
              <c:f>XYｸﾞﾗﾌ!$C$14:$E$14</c:f>
              <c:numCache/>
            </c:numRef>
          </c:yVal>
          <c:smooth val="0"/>
        </c:ser>
        <c:axId val="59452655"/>
        <c:axId val="65311848"/>
      </c:scatterChart>
      <c:valAx>
        <c:axId val="59452655"/>
        <c:scaling>
          <c:orientation val="minMax"/>
        </c:scaling>
        <c:axPos val="b"/>
        <c:title>
          <c:tx>
            <c:rich>
              <a:bodyPr vert="horz" rot="0" anchor="ctr"/>
              <a:lstStyle/>
              <a:p>
                <a:pPr algn="ctr">
                  <a:defRPr/>
                </a:pPr>
                <a:r>
                  <a:rPr lang="en-US" cap="none" sz="800" b="0" i="0" u="none" baseline="0"/>
                  <a:t>P</a:t>
                </a:r>
              </a:p>
            </c:rich>
          </c:tx>
          <c:layout/>
          <c:overlay val="0"/>
          <c:spPr>
            <a:noFill/>
            <a:ln>
              <a:noFill/>
            </a:ln>
          </c:spPr>
        </c:title>
        <c:majorGridlines/>
        <c:delete val="0"/>
        <c:numFmt formatCode="General" sourceLinked="1"/>
        <c:majorTickMark val="in"/>
        <c:minorTickMark val="none"/>
        <c:tickLblPos val="low"/>
        <c:crossAx val="65311848"/>
        <c:crosses val="autoZero"/>
        <c:crossBetween val="midCat"/>
        <c:dispUnits/>
      </c:valAx>
      <c:valAx>
        <c:axId val="65311848"/>
        <c:scaling>
          <c:orientation val="minMax"/>
        </c:scaling>
        <c:axPos val="l"/>
        <c:title>
          <c:tx>
            <c:rich>
              <a:bodyPr vert="horz" rot="-60000" anchor="ctr"/>
              <a:lstStyle/>
              <a:p>
                <a:pPr algn="ctr">
                  <a:defRPr/>
                </a:pPr>
                <a:r>
                  <a:rPr lang="en-US" cap="none" sz="800" b="0" i="0" u="none" baseline="0"/>
                  <a:t>L</a:t>
                </a:r>
              </a:p>
            </c:rich>
          </c:tx>
          <c:layout/>
          <c:overlay val="0"/>
          <c:spPr>
            <a:noFill/>
            <a:ln>
              <a:noFill/>
            </a:ln>
          </c:spPr>
        </c:title>
        <c:majorGridlines/>
        <c:delete val="0"/>
        <c:numFmt formatCode="General" sourceLinked="1"/>
        <c:majorTickMark val="in"/>
        <c:minorTickMark val="none"/>
        <c:tickLblPos val="nextTo"/>
        <c:crossAx val="5945265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7.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8.png" /><Relationship Id="rId2" Type="http://schemas.openxmlformats.org/officeDocument/2006/relationships/image" Target="../media/image40.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9.png" /><Relationship Id="rId2" Type="http://schemas.openxmlformats.org/officeDocument/2006/relationships/image" Target="../media/image4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30.emf" /><Relationship Id="rId3" Type="http://schemas.openxmlformats.org/officeDocument/2006/relationships/image" Target="../media/image31.emf" /><Relationship Id="rId4" Type="http://schemas.openxmlformats.org/officeDocument/2006/relationships/image" Target="../media/image32.emf" /></Relationships>
</file>

<file path=xl/drawings/_rels/drawing17.xml.rels><?xml version="1.0" encoding="utf-8" standalone="yes"?><Relationships xmlns="http://schemas.openxmlformats.org/package/2006/relationships"><Relationship Id="rId1" Type="http://schemas.openxmlformats.org/officeDocument/2006/relationships/image" Target="../media/image33.jpeg" /><Relationship Id="rId2" Type="http://schemas.openxmlformats.org/officeDocument/2006/relationships/image" Target="../media/image11.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 Id="rId6" Type="http://schemas.openxmlformats.org/officeDocument/2006/relationships/chart" Target="/xl/charts/chart20.xml" /><Relationship Id="rId7"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image" Target="../media/image34.pn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3.xml.rels><?xml version="1.0" encoding="utf-8" standalone="yes"?><Relationships xmlns="http://schemas.openxmlformats.org/package/2006/relationships"><Relationship Id="rId1" Type="http://schemas.openxmlformats.org/officeDocument/2006/relationships/image" Target="../media/image25.jpe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10.jpeg"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image" Target="../media/image24.png" /><Relationship Id="rId6" Type="http://schemas.openxmlformats.org/officeDocument/2006/relationships/image" Target="../media/image35.png"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image" Target="../media/image26.png"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chart" Target="/xl/charts/chart1.xml" /><Relationship Id="rId3" Type="http://schemas.openxmlformats.org/officeDocument/2006/relationships/image" Target="../media/image20.emf" /><Relationship Id="rId4" Type="http://schemas.openxmlformats.org/officeDocument/2006/relationships/image" Target="../media/image21.png" /><Relationship Id="rId5" Type="http://schemas.openxmlformats.org/officeDocument/2006/relationships/image" Target="../media/image8.png" /></Relationships>
</file>

<file path=xl/drawings/_rels/drawing6.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27.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36.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5.emf" /><Relationship Id="rId3" Type="http://schemas.openxmlformats.org/officeDocument/2006/relationships/image" Target="../media/image23.emf" /><Relationship Id="rId4" Type="http://schemas.openxmlformats.org/officeDocument/2006/relationships/image" Target="../media/image42.emf" /><Relationship Id="rId5" Type="http://schemas.openxmlformats.org/officeDocument/2006/relationships/image" Target="../media/image4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4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13</xdr:row>
      <xdr:rowOff>66675</xdr:rowOff>
    </xdr:from>
    <xdr:to>
      <xdr:col>5</xdr:col>
      <xdr:colOff>304800</xdr:colOff>
      <xdr:row>15</xdr:row>
      <xdr:rowOff>247650</xdr:rowOff>
    </xdr:to>
    <xdr:sp>
      <xdr:nvSpPr>
        <xdr:cNvPr id="1" name="テキスト 3"/>
        <xdr:cNvSpPr txBox="1">
          <a:spLocks noChangeArrowheads="1"/>
        </xdr:cNvSpPr>
      </xdr:nvSpPr>
      <xdr:spPr>
        <a:xfrm>
          <a:off x="2409825" y="2486025"/>
          <a:ext cx="1362075" cy="1457325"/>
        </a:xfrm>
        <a:prstGeom prst="rect">
          <a:avLst/>
        </a:prstGeom>
        <a:solidFill>
          <a:srgbClr val="FFFFFF"/>
        </a:solidFill>
        <a:ln w="9525" cmpd="sng">
          <a:solidFill>
            <a:srgbClr val="000000"/>
          </a:solidFill>
          <a:headEnd type="none"/>
          <a:tailEnd type="none"/>
        </a:ln>
      </xdr:spPr>
      <xdr:txBody>
        <a:bodyPr vertOverflow="clip" wrap="square" vert="wordArtVertRtl"/>
        <a:p>
          <a:pPr algn="l">
            <a:defRPr/>
          </a:pPr>
          <a:r>
            <a:rPr lang="en-US" cap="none" sz="1200" b="0" i="0" u="none" baseline="0">
              <a:latin typeface="ＭＳ Ｐゴシック"/>
              <a:ea typeface="ＭＳ Ｐゴシック"/>
              <a:cs typeface="ＭＳ Ｐゴシック"/>
            </a:rPr>
            <a:t>画面を小さくしてプレビューを見ていると気がつかないときがあります。</a:t>
          </a:r>
        </a:p>
      </xdr:txBody>
    </xdr:sp>
    <xdr:clientData/>
  </xdr:twoCellAnchor>
  <xdr:twoCellAnchor>
    <xdr:from>
      <xdr:col>6</xdr:col>
      <xdr:colOff>133350</xdr:colOff>
      <xdr:row>14</xdr:row>
      <xdr:rowOff>66675</xdr:rowOff>
    </xdr:from>
    <xdr:to>
      <xdr:col>6</xdr:col>
      <xdr:colOff>352425</xdr:colOff>
      <xdr:row>14</xdr:row>
      <xdr:rowOff>485775</xdr:rowOff>
    </xdr:to>
    <xdr:sp>
      <xdr:nvSpPr>
        <xdr:cNvPr id="2" name="テキスト 7"/>
        <xdr:cNvSpPr txBox="1">
          <a:spLocks noChangeArrowheads="1"/>
        </xdr:cNvSpPr>
      </xdr:nvSpPr>
      <xdr:spPr>
        <a:xfrm>
          <a:off x="3962400" y="3057525"/>
          <a:ext cx="219075"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ＭＳ Ｐゴシック"/>
              <a:ea typeface="ＭＳ Ｐゴシック"/>
              <a:cs typeface="ＭＳ Ｐゴシック"/>
            </a:rPr>
            <a:t>ａｂ</a:t>
          </a:r>
        </a:p>
      </xdr:txBody>
    </xdr:sp>
    <xdr:clientData/>
  </xdr:twoCellAnchor>
  <xdr:twoCellAnchor editAs="oneCell">
    <xdr:from>
      <xdr:col>8</xdr:col>
      <xdr:colOff>352425</xdr:colOff>
      <xdr:row>0</xdr:row>
      <xdr:rowOff>38100</xdr:rowOff>
    </xdr:from>
    <xdr:to>
      <xdr:col>10</xdr:col>
      <xdr:colOff>495300</xdr:colOff>
      <xdr:row>4</xdr:row>
      <xdr:rowOff>28575</xdr:rowOff>
    </xdr:to>
    <xdr:pic>
      <xdr:nvPicPr>
        <xdr:cNvPr id="3" name="ピクチャ 13"/>
        <xdr:cNvPicPr preferRelativeResize="1">
          <a:picLocks noChangeAspect="1"/>
        </xdr:cNvPicPr>
      </xdr:nvPicPr>
      <xdr:blipFill>
        <a:blip r:embed="rId1"/>
        <a:stretch>
          <a:fillRect/>
        </a:stretch>
      </xdr:blipFill>
      <xdr:spPr>
        <a:xfrm>
          <a:off x="6000750" y="38100"/>
          <a:ext cx="1609725" cy="771525"/>
        </a:xfrm>
        <a:prstGeom prst="rect">
          <a:avLst/>
        </a:prstGeom>
        <a:solidFill>
          <a:srgbClr val="FFFFFF"/>
        </a:solidFill>
        <a:ln w="1" cmpd="sng">
          <a:noFill/>
        </a:ln>
      </xdr:spPr>
    </xdr:pic>
    <xdr:clientData/>
  </xdr:twoCellAnchor>
  <xdr:twoCellAnchor>
    <xdr:from>
      <xdr:col>2</xdr:col>
      <xdr:colOff>323850</xdr:colOff>
      <xdr:row>55</xdr:row>
      <xdr:rowOff>47625</xdr:rowOff>
    </xdr:from>
    <xdr:to>
      <xdr:col>2</xdr:col>
      <xdr:colOff>323850</xdr:colOff>
      <xdr:row>56</xdr:row>
      <xdr:rowOff>123825</xdr:rowOff>
    </xdr:to>
    <xdr:sp>
      <xdr:nvSpPr>
        <xdr:cNvPr id="4" name="Line 14"/>
        <xdr:cNvSpPr>
          <a:spLocks/>
        </xdr:cNvSpPr>
      </xdr:nvSpPr>
      <xdr:spPr>
        <a:xfrm>
          <a:off x="1876425" y="11201400"/>
          <a:ext cx="0" cy="266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14</xdr:row>
      <xdr:rowOff>266700</xdr:rowOff>
    </xdr:from>
    <xdr:to>
      <xdr:col>6</xdr:col>
      <xdr:colOff>133350</xdr:colOff>
      <xdr:row>14</xdr:row>
      <xdr:rowOff>295275</xdr:rowOff>
    </xdr:to>
    <xdr:sp>
      <xdr:nvSpPr>
        <xdr:cNvPr id="5" name="Line 15"/>
        <xdr:cNvSpPr>
          <a:spLocks/>
        </xdr:cNvSpPr>
      </xdr:nvSpPr>
      <xdr:spPr>
        <a:xfrm flipH="1" flipV="1">
          <a:off x="3648075" y="3257550"/>
          <a:ext cx="314325" cy="285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21</xdr:row>
      <xdr:rowOff>114300</xdr:rowOff>
    </xdr:from>
    <xdr:to>
      <xdr:col>5</xdr:col>
      <xdr:colOff>352425</xdr:colOff>
      <xdr:row>21</xdr:row>
      <xdr:rowOff>114300</xdr:rowOff>
    </xdr:to>
    <xdr:sp>
      <xdr:nvSpPr>
        <xdr:cNvPr id="6" name="Line 18"/>
        <xdr:cNvSpPr>
          <a:spLocks/>
        </xdr:cNvSpPr>
      </xdr:nvSpPr>
      <xdr:spPr>
        <a:xfrm flipH="1">
          <a:off x="2647950" y="5076825"/>
          <a:ext cx="11715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42</xdr:row>
      <xdr:rowOff>123825</xdr:rowOff>
    </xdr:from>
    <xdr:to>
      <xdr:col>6</xdr:col>
      <xdr:colOff>19050</xdr:colOff>
      <xdr:row>43</xdr:row>
      <xdr:rowOff>133350</xdr:rowOff>
    </xdr:to>
    <xdr:sp>
      <xdr:nvSpPr>
        <xdr:cNvPr id="7" name="テキスト 19"/>
        <xdr:cNvSpPr txBox="1">
          <a:spLocks noChangeArrowheads="1"/>
        </xdr:cNvSpPr>
      </xdr:nvSpPr>
      <xdr:spPr>
        <a:xfrm>
          <a:off x="3714750" y="8896350"/>
          <a:ext cx="133350" cy="200025"/>
        </a:xfrm>
        <a:prstGeom prst="rect">
          <a:avLst/>
        </a:prstGeom>
        <a:solidFill>
          <a:srgbClr val="FFFF00"/>
        </a:solidFill>
        <a:ln w="1" cmpd="sng">
          <a:noFill/>
        </a:ln>
      </xdr:spPr>
      <xdr:txBody>
        <a:bodyPr vertOverflow="clip" wrap="square"/>
        <a:p>
          <a:pPr algn="l">
            <a:defRPr/>
          </a:pPr>
          <a:r>
            <a:rPr lang="en-US" cap="none" sz="900" b="0" i="0" u="none" baseline="0"/>
            <a:t>2</a:t>
          </a:r>
        </a:p>
      </xdr:txBody>
    </xdr:sp>
    <xdr:clientData/>
  </xdr:twoCellAnchor>
  <xdr:oneCellAnchor>
    <xdr:from>
      <xdr:col>8</xdr:col>
      <xdr:colOff>85725</xdr:colOff>
      <xdr:row>13</xdr:row>
      <xdr:rowOff>485775</xdr:rowOff>
    </xdr:from>
    <xdr:ext cx="76200" cy="200025"/>
    <xdr:sp>
      <xdr:nvSpPr>
        <xdr:cNvPr id="8" name="テキスト 20"/>
        <xdr:cNvSpPr txBox="1">
          <a:spLocks noChangeArrowheads="1"/>
        </xdr:cNvSpPr>
      </xdr:nvSpPr>
      <xdr:spPr>
        <a:xfrm>
          <a:off x="5734050" y="2905125"/>
          <a:ext cx="76200" cy="200025"/>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47625</xdr:colOff>
      <xdr:row>45</xdr:row>
      <xdr:rowOff>133350</xdr:rowOff>
    </xdr:from>
    <xdr:to>
      <xdr:col>10</xdr:col>
      <xdr:colOff>276225</xdr:colOff>
      <xdr:row>47</xdr:row>
      <xdr:rowOff>9525</xdr:rowOff>
    </xdr:to>
    <xdr:sp>
      <xdr:nvSpPr>
        <xdr:cNvPr id="9" name="TextBox 43"/>
        <xdr:cNvSpPr txBox="1">
          <a:spLocks noChangeArrowheads="1"/>
        </xdr:cNvSpPr>
      </xdr:nvSpPr>
      <xdr:spPr>
        <a:xfrm>
          <a:off x="7162800" y="948690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X</a:t>
          </a:r>
          <a:r>
            <a:rPr lang="en-US" cap="none" sz="1200" b="0" i="0" u="none" baseline="30000">
              <a:latin typeface="ＭＳ Ｐゴシック"/>
              <a:ea typeface="ＭＳ Ｐゴシック"/>
              <a:cs typeface="ＭＳ Ｐゴシック"/>
            </a:rPr>
            <a:t>２</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123825</xdr:rowOff>
    </xdr:from>
    <xdr:to>
      <xdr:col>1</xdr:col>
      <xdr:colOff>438150</xdr:colOff>
      <xdr:row>10</xdr:row>
      <xdr:rowOff>171450</xdr:rowOff>
    </xdr:to>
    <xdr:sp>
      <xdr:nvSpPr>
        <xdr:cNvPr id="1" name="Rectangle 1"/>
        <xdr:cNvSpPr>
          <a:spLocks/>
        </xdr:cNvSpPr>
      </xdr:nvSpPr>
      <xdr:spPr>
        <a:xfrm>
          <a:off x="342900" y="1028700"/>
          <a:ext cx="1228725" cy="1152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7</xdr:row>
      <xdr:rowOff>152400</xdr:rowOff>
    </xdr:from>
    <xdr:to>
      <xdr:col>2</xdr:col>
      <xdr:colOff>342900</xdr:colOff>
      <xdr:row>14</xdr:row>
      <xdr:rowOff>104775</xdr:rowOff>
    </xdr:to>
    <xdr:sp>
      <xdr:nvSpPr>
        <xdr:cNvPr id="2" name="Oval 2"/>
        <xdr:cNvSpPr>
          <a:spLocks/>
        </xdr:cNvSpPr>
      </xdr:nvSpPr>
      <xdr:spPr>
        <a:xfrm>
          <a:off x="1266825" y="1619250"/>
          <a:ext cx="1343025" cy="1238250"/>
        </a:xfrm>
        <a:prstGeom prst="ellipse">
          <a:avLst/>
        </a:prstGeom>
        <a:solidFill>
          <a:srgbClr val="A0E0E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7</xdr:row>
      <xdr:rowOff>161925</xdr:rowOff>
    </xdr:from>
    <xdr:to>
      <xdr:col>3</xdr:col>
      <xdr:colOff>571500</xdr:colOff>
      <xdr:row>13</xdr:row>
      <xdr:rowOff>0</xdr:rowOff>
    </xdr:to>
    <xdr:sp>
      <xdr:nvSpPr>
        <xdr:cNvPr id="3" name="テキスト 3"/>
        <xdr:cNvSpPr txBox="1">
          <a:spLocks noChangeArrowheads="1"/>
        </xdr:cNvSpPr>
      </xdr:nvSpPr>
      <xdr:spPr>
        <a:xfrm>
          <a:off x="2343150" y="1619250"/>
          <a:ext cx="1628775" cy="9429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590550</xdr:colOff>
      <xdr:row>9</xdr:row>
      <xdr:rowOff>104775</xdr:rowOff>
    </xdr:from>
    <xdr:to>
      <xdr:col>3</xdr:col>
      <xdr:colOff>419100</xdr:colOff>
      <xdr:row>12</xdr:row>
      <xdr:rowOff>47625</xdr:rowOff>
    </xdr:to>
    <xdr:sp>
      <xdr:nvSpPr>
        <xdr:cNvPr id="4" name="テキスト 4"/>
        <xdr:cNvSpPr txBox="1">
          <a:spLocks noChangeArrowheads="1"/>
        </xdr:cNvSpPr>
      </xdr:nvSpPr>
      <xdr:spPr>
        <a:xfrm>
          <a:off x="2857500" y="1943100"/>
          <a:ext cx="962025" cy="49530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647700</xdr:colOff>
      <xdr:row>19</xdr:row>
      <xdr:rowOff>171450</xdr:rowOff>
    </xdr:from>
    <xdr:to>
      <xdr:col>2</xdr:col>
      <xdr:colOff>95250</xdr:colOff>
      <xdr:row>27</xdr:row>
      <xdr:rowOff>0</xdr:rowOff>
    </xdr:to>
    <xdr:sp>
      <xdr:nvSpPr>
        <xdr:cNvPr id="5" name="Oval 5"/>
        <xdr:cNvSpPr>
          <a:spLocks/>
        </xdr:cNvSpPr>
      </xdr:nvSpPr>
      <xdr:spPr>
        <a:xfrm>
          <a:off x="647700" y="4038600"/>
          <a:ext cx="1714500" cy="1276350"/>
        </a:xfrm>
        <a:prstGeom prst="ellips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21</xdr:row>
      <xdr:rowOff>123825</xdr:rowOff>
    </xdr:from>
    <xdr:to>
      <xdr:col>3</xdr:col>
      <xdr:colOff>133350</xdr:colOff>
      <xdr:row>26</xdr:row>
      <xdr:rowOff>171450</xdr:rowOff>
    </xdr:to>
    <xdr:sp>
      <xdr:nvSpPr>
        <xdr:cNvPr id="6" name="テキスト 6"/>
        <xdr:cNvSpPr txBox="1">
          <a:spLocks noChangeArrowheads="1"/>
        </xdr:cNvSpPr>
      </xdr:nvSpPr>
      <xdr:spPr>
        <a:xfrm>
          <a:off x="2419350" y="4352925"/>
          <a:ext cx="1114425" cy="9715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xdr:col>
      <xdr:colOff>190500</xdr:colOff>
      <xdr:row>28</xdr:row>
      <xdr:rowOff>123825</xdr:rowOff>
    </xdr:from>
    <xdr:to>
      <xdr:col>9</xdr:col>
      <xdr:colOff>95250</xdr:colOff>
      <xdr:row>31</xdr:row>
      <xdr:rowOff>209550</xdr:rowOff>
    </xdr:to>
    <xdr:pic>
      <xdr:nvPicPr>
        <xdr:cNvPr id="7" name="ピクチャ 7"/>
        <xdr:cNvPicPr preferRelativeResize="1">
          <a:picLocks noChangeAspect="1"/>
        </xdr:cNvPicPr>
      </xdr:nvPicPr>
      <xdr:blipFill>
        <a:blip r:embed="rId1"/>
        <a:stretch>
          <a:fillRect/>
        </a:stretch>
      </xdr:blipFill>
      <xdr:spPr>
        <a:xfrm>
          <a:off x="6229350" y="5648325"/>
          <a:ext cx="809625" cy="771525"/>
        </a:xfrm>
        <a:prstGeom prst="rect">
          <a:avLst/>
        </a:prstGeom>
        <a:solidFill>
          <a:srgbClr val="FFFFFF"/>
        </a:solidFill>
        <a:ln w="1" cmpd="sng">
          <a:noFill/>
        </a:ln>
      </xdr:spPr>
    </xdr:pic>
    <xdr:clientData/>
  </xdr:twoCellAnchor>
  <xdr:twoCellAnchor>
    <xdr:from>
      <xdr:col>1</xdr:col>
      <xdr:colOff>95250</xdr:colOff>
      <xdr:row>40</xdr:row>
      <xdr:rowOff>57150</xdr:rowOff>
    </xdr:from>
    <xdr:to>
      <xdr:col>2</xdr:col>
      <xdr:colOff>285750</xdr:colOff>
      <xdr:row>46</xdr:row>
      <xdr:rowOff>123825</xdr:rowOff>
    </xdr:to>
    <xdr:sp>
      <xdr:nvSpPr>
        <xdr:cNvPr id="8" name="Oval 11"/>
        <xdr:cNvSpPr>
          <a:spLocks/>
        </xdr:cNvSpPr>
      </xdr:nvSpPr>
      <xdr:spPr>
        <a:xfrm>
          <a:off x="1228725" y="8439150"/>
          <a:ext cx="1323975" cy="1323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3</xdr:row>
      <xdr:rowOff>47625</xdr:rowOff>
    </xdr:from>
    <xdr:to>
      <xdr:col>1</xdr:col>
      <xdr:colOff>190500</xdr:colOff>
      <xdr:row>6</xdr:row>
      <xdr:rowOff>28575</xdr:rowOff>
    </xdr:to>
    <xdr:pic>
      <xdr:nvPicPr>
        <xdr:cNvPr id="1" name="ピクチャ 1"/>
        <xdr:cNvPicPr preferRelativeResize="1">
          <a:picLocks noChangeAspect="1"/>
        </xdr:cNvPicPr>
      </xdr:nvPicPr>
      <xdr:blipFill>
        <a:blip r:embed="rId1"/>
        <a:stretch>
          <a:fillRect/>
        </a:stretch>
      </xdr:blipFill>
      <xdr:spPr>
        <a:xfrm>
          <a:off x="533400" y="590550"/>
          <a:ext cx="495300" cy="542925"/>
        </a:xfrm>
        <a:prstGeom prst="rect">
          <a:avLst/>
        </a:prstGeom>
        <a:solidFill>
          <a:srgbClr val="FFFFFF"/>
        </a:solidFill>
        <a:ln w="1" cmpd="sng">
          <a:noFill/>
        </a:ln>
      </xdr:spPr>
    </xdr:pic>
    <xdr:clientData/>
  </xdr:twoCellAnchor>
  <xdr:oneCellAnchor>
    <xdr:from>
      <xdr:col>7</xdr:col>
      <xdr:colOff>133350</xdr:colOff>
      <xdr:row>26</xdr:row>
      <xdr:rowOff>28575</xdr:rowOff>
    </xdr:from>
    <xdr:ext cx="781050" cy="238125"/>
    <xdr:sp>
      <xdr:nvSpPr>
        <xdr:cNvPr id="2" name="TextBox 4"/>
        <xdr:cNvSpPr txBox="1">
          <a:spLocks noChangeArrowheads="1"/>
        </xdr:cNvSpPr>
      </xdr:nvSpPr>
      <xdr:spPr>
        <a:xfrm>
          <a:off x="6000750" y="4772025"/>
          <a:ext cx="781050" cy="238125"/>
        </a:xfrm>
        <a:prstGeom prst="rect">
          <a:avLst/>
        </a:prstGeom>
        <a:noFill/>
        <a:ln w="9525" cmpd="sng">
          <a:noFill/>
        </a:ln>
      </xdr:spPr>
      <xdr:txBody>
        <a:bodyPr vertOverflow="clip" wrap="square">
          <a:spAutoFit/>
        </a:bodyPr>
        <a:p>
          <a:pPr algn="l">
            <a:defRPr/>
          </a:pPr>
          <a:r>
            <a:rPr lang="en-US" cap="none" sz="1200" b="0" i="0" u="none" baseline="0">
              <a:solidFill>
                <a:srgbClr val="FF0000"/>
              </a:solidFill>
              <a:latin typeface="ＭＳ Ｐゴシック"/>
              <a:ea typeface="ＭＳ Ｐゴシック"/>
              <a:cs typeface="ＭＳ Ｐゴシック"/>
            </a:rPr>
            <a:t>カメラ画像</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14</xdr:row>
      <xdr:rowOff>9525</xdr:rowOff>
    </xdr:from>
    <xdr:to>
      <xdr:col>4</xdr:col>
      <xdr:colOff>238125</xdr:colOff>
      <xdr:row>16</xdr:row>
      <xdr:rowOff>171450</xdr:rowOff>
    </xdr:to>
    <xdr:sp>
      <xdr:nvSpPr>
        <xdr:cNvPr id="1" name="Line 1"/>
        <xdr:cNvSpPr>
          <a:spLocks/>
        </xdr:cNvSpPr>
      </xdr:nvSpPr>
      <xdr:spPr>
        <a:xfrm flipH="1">
          <a:off x="1990725" y="2552700"/>
          <a:ext cx="542925" cy="533400"/>
        </a:xfrm>
        <a:prstGeom prst="line">
          <a:avLst/>
        </a:prstGeom>
        <a:solidFill>
          <a:srgbClr val="FFFFFF"/>
        </a:solidFill>
        <a:ln w="1" cmpd="sng">
          <a:solidFill>
            <a:srgbClr val="008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14</xdr:row>
      <xdr:rowOff>9525</xdr:rowOff>
    </xdr:from>
    <xdr:to>
      <xdr:col>5</xdr:col>
      <xdr:colOff>209550</xdr:colOff>
      <xdr:row>16</xdr:row>
      <xdr:rowOff>171450</xdr:rowOff>
    </xdr:to>
    <xdr:sp>
      <xdr:nvSpPr>
        <xdr:cNvPr id="2" name="Line 2"/>
        <xdr:cNvSpPr>
          <a:spLocks/>
        </xdr:cNvSpPr>
      </xdr:nvSpPr>
      <xdr:spPr>
        <a:xfrm flipH="1">
          <a:off x="2600325" y="2552700"/>
          <a:ext cx="561975" cy="533400"/>
        </a:xfrm>
        <a:prstGeom prst="line">
          <a:avLst/>
        </a:prstGeom>
        <a:solidFill>
          <a:srgbClr val="FFFFFF"/>
        </a:solidFill>
        <a:ln w="1" cmpd="sng">
          <a:solidFill>
            <a:srgbClr val="008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14</xdr:row>
      <xdr:rowOff>9525</xdr:rowOff>
    </xdr:from>
    <xdr:to>
      <xdr:col>1</xdr:col>
      <xdr:colOff>419100</xdr:colOff>
      <xdr:row>17</xdr:row>
      <xdr:rowOff>0</xdr:rowOff>
    </xdr:to>
    <xdr:sp>
      <xdr:nvSpPr>
        <xdr:cNvPr id="3" name="Line 3"/>
        <xdr:cNvSpPr>
          <a:spLocks/>
        </xdr:cNvSpPr>
      </xdr:nvSpPr>
      <xdr:spPr>
        <a:xfrm>
          <a:off x="752475" y="2552700"/>
          <a:ext cx="0" cy="542925"/>
        </a:xfrm>
        <a:prstGeom prst="line">
          <a:avLst/>
        </a:prstGeom>
        <a:solidFill>
          <a:srgbClr val="FFFFFF"/>
        </a:solidFill>
        <a:ln w="1" cmpd="sng">
          <a:solidFill>
            <a:srgbClr val="008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14</xdr:row>
      <xdr:rowOff>9525</xdr:rowOff>
    </xdr:from>
    <xdr:to>
      <xdr:col>2</xdr:col>
      <xdr:colOff>295275</xdr:colOff>
      <xdr:row>16</xdr:row>
      <xdr:rowOff>180975</xdr:rowOff>
    </xdr:to>
    <xdr:sp>
      <xdr:nvSpPr>
        <xdr:cNvPr id="4" name="Line 4"/>
        <xdr:cNvSpPr>
          <a:spLocks/>
        </xdr:cNvSpPr>
      </xdr:nvSpPr>
      <xdr:spPr>
        <a:xfrm>
          <a:off x="1190625" y="2552700"/>
          <a:ext cx="0" cy="542925"/>
        </a:xfrm>
        <a:prstGeom prst="line">
          <a:avLst/>
        </a:prstGeom>
        <a:solidFill>
          <a:srgbClr val="FFFFFF"/>
        </a:solidFill>
        <a:ln w="1" cmpd="sng">
          <a:solidFill>
            <a:srgbClr val="008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438150</xdr:colOff>
      <xdr:row>6</xdr:row>
      <xdr:rowOff>114300</xdr:rowOff>
    </xdr:from>
    <xdr:to>
      <xdr:col>6</xdr:col>
      <xdr:colOff>409575</xdr:colOff>
      <xdr:row>8</xdr:row>
      <xdr:rowOff>104775</xdr:rowOff>
    </xdr:to>
    <xdr:sp>
      <xdr:nvSpPr>
        <xdr:cNvPr id="5" name="図形 5"/>
        <xdr:cNvSpPr>
          <a:spLocks/>
        </xdr:cNvSpPr>
      </xdr:nvSpPr>
      <xdr:spPr>
        <a:xfrm>
          <a:off x="771525" y="1219200"/>
          <a:ext cx="3248025" cy="352425"/>
        </a:xfrm>
        <a:custGeom>
          <a:pathLst>
            <a:path h="16384" w="16384">
              <a:moveTo>
                <a:pt x="0" y="15855"/>
              </a:moveTo>
              <a:lnTo>
                <a:pt x="921" y="0"/>
              </a:lnTo>
              <a:lnTo>
                <a:pt x="14881" y="0"/>
              </a:lnTo>
              <a:lnTo>
                <a:pt x="16384" y="16384"/>
              </a:lnTo>
            </a:path>
          </a:pathLst>
        </a:custGeom>
        <a:noFill/>
        <a:ln w="1"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0</xdr:colOff>
      <xdr:row>2</xdr:row>
      <xdr:rowOff>0</xdr:rowOff>
    </xdr:from>
    <xdr:to>
      <xdr:col>36</xdr:col>
      <xdr:colOff>0</xdr:colOff>
      <xdr:row>50</xdr:row>
      <xdr:rowOff>142875</xdr:rowOff>
    </xdr:to>
    <xdr:sp>
      <xdr:nvSpPr>
        <xdr:cNvPr id="1" name="Rectangle 1"/>
        <xdr:cNvSpPr>
          <a:spLocks/>
        </xdr:cNvSpPr>
      </xdr:nvSpPr>
      <xdr:spPr>
        <a:xfrm>
          <a:off x="514350" y="381000"/>
          <a:ext cx="5657850" cy="9305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19</xdr:row>
      <xdr:rowOff>0</xdr:rowOff>
    </xdr:from>
    <xdr:to>
      <xdr:col>29</xdr:col>
      <xdr:colOff>0</xdr:colOff>
      <xdr:row>22</xdr:row>
      <xdr:rowOff>9525</xdr:rowOff>
    </xdr:to>
    <xdr:grpSp>
      <xdr:nvGrpSpPr>
        <xdr:cNvPr id="2" name="Group 2"/>
        <xdr:cNvGrpSpPr>
          <a:grpSpLocks/>
        </xdr:cNvGrpSpPr>
      </xdr:nvGrpSpPr>
      <xdr:grpSpPr>
        <a:xfrm>
          <a:off x="685800" y="3657600"/>
          <a:ext cx="4286250" cy="581025"/>
          <a:chOff x="-32" y="-138530"/>
          <a:chExt cx="19800" cy="174"/>
        </a:xfrm>
        <a:solidFill>
          <a:srgbClr val="FFFFFF"/>
        </a:solidFill>
      </xdr:grpSpPr>
      <xdr:sp>
        <xdr:nvSpPr>
          <xdr:cNvPr id="3" name="Line 3"/>
          <xdr:cNvSpPr>
            <a:spLocks/>
          </xdr:cNvSpPr>
        </xdr:nvSpPr>
        <xdr:spPr>
          <a:xfrm>
            <a:off x="-32" y="-138473"/>
            <a:ext cx="19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32" y="-138473"/>
            <a:ext cx="19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1552" y="-138530"/>
            <a:ext cx="0" cy="17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9868" y="-138527"/>
            <a:ext cx="0" cy="17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15853" y="-138530"/>
            <a:ext cx="0" cy="17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32" y="-138416"/>
            <a:ext cx="19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
          <xdr:cNvSpPr>
            <a:spLocks/>
          </xdr:cNvSpPr>
        </xdr:nvSpPr>
        <xdr:spPr>
          <a:xfrm>
            <a:off x="5908" y="-138527"/>
            <a:ext cx="0" cy="17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
          <xdr:cNvSpPr>
            <a:spLocks/>
          </xdr:cNvSpPr>
        </xdr:nvSpPr>
        <xdr:spPr>
          <a:xfrm>
            <a:off x="11452" y="-138530"/>
            <a:ext cx="0" cy="17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32" y="-138530"/>
            <a:ext cx="19800" cy="17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0</xdr:colOff>
      <xdr:row>17</xdr:row>
      <xdr:rowOff>0</xdr:rowOff>
    </xdr:from>
    <xdr:to>
      <xdr:col>19</xdr:col>
      <xdr:colOff>0</xdr:colOff>
      <xdr:row>18</xdr:row>
      <xdr:rowOff>0</xdr:rowOff>
    </xdr:to>
    <xdr:sp>
      <xdr:nvSpPr>
        <xdr:cNvPr id="12" name="Oval 12"/>
        <xdr:cNvSpPr>
          <a:spLocks/>
        </xdr:cNvSpPr>
      </xdr:nvSpPr>
      <xdr:spPr>
        <a:xfrm>
          <a:off x="3086100" y="3276600"/>
          <a:ext cx="1714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17</xdr:row>
      <xdr:rowOff>0</xdr:rowOff>
    </xdr:from>
    <xdr:to>
      <xdr:col>21</xdr:col>
      <xdr:colOff>0</xdr:colOff>
      <xdr:row>18</xdr:row>
      <xdr:rowOff>0</xdr:rowOff>
    </xdr:to>
    <xdr:sp>
      <xdr:nvSpPr>
        <xdr:cNvPr id="13" name="Rectangle 13"/>
        <xdr:cNvSpPr>
          <a:spLocks/>
        </xdr:cNvSpPr>
      </xdr:nvSpPr>
      <xdr:spPr>
        <a:xfrm>
          <a:off x="3429000" y="3276600"/>
          <a:ext cx="1714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17</xdr:row>
      <xdr:rowOff>0</xdr:rowOff>
    </xdr:from>
    <xdr:to>
      <xdr:col>23</xdr:col>
      <xdr:colOff>0</xdr:colOff>
      <xdr:row>18</xdr:row>
      <xdr:rowOff>0</xdr:rowOff>
    </xdr:to>
    <xdr:sp>
      <xdr:nvSpPr>
        <xdr:cNvPr id="14" name="Line 14"/>
        <xdr:cNvSpPr>
          <a:spLocks/>
        </xdr:cNvSpPr>
      </xdr:nvSpPr>
      <xdr:spPr>
        <a:xfrm flipV="1">
          <a:off x="3771900" y="3276600"/>
          <a:ext cx="171450" cy="1905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17</xdr:row>
      <xdr:rowOff>0</xdr:rowOff>
    </xdr:from>
    <xdr:to>
      <xdr:col>29</xdr:col>
      <xdr:colOff>0</xdr:colOff>
      <xdr:row>18</xdr:row>
      <xdr:rowOff>0</xdr:rowOff>
    </xdr:to>
    <xdr:sp>
      <xdr:nvSpPr>
        <xdr:cNvPr id="15" name="Line 15"/>
        <xdr:cNvSpPr>
          <a:spLocks/>
        </xdr:cNvSpPr>
      </xdr:nvSpPr>
      <xdr:spPr>
        <a:xfrm>
          <a:off x="4114800" y="3276600"/>
          <a:ext cx="857250" cy="1905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42</xdr:row>
      <xdr:rowOff>38100</xdr:rowOff>
    </xdr:from>
    <xdr:to>
      <xdr:col>8</xdr:col>
      <xdr:colOff>142875</xdr:colOff>
      <xdr:row>44</xdr:row>
      <xdr:rowOff>57150</xdr:rowOff>
    </xdr:to>
    <xdr:sp>
      <xdr:nvSpPr>
        <xdr:cNvPr id="16" name="Rectangle 16"/>
        <xdr:cNvSpPr>
          <a:spLocks/>
        </xdr:cNvSpPr>
      </xdr:nvSpPr>
      <xdr:spPr>
        <a:xfrm>
          <a:off x="1133475" y="8077200"/>
          <a:ext cx="381000" cy="39052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25</xdr:col>
      <xdr:colOff>19050</xdr:colOff>
      <xdr:row>41</xdr:row>
      <xdr:rowOff>38100</xdr:rowOff>
    </xdr:from>
    <xdr:to>
      <xdr:col>35</xdr:col>
      <xdr:colOff>0</xdr:colOff>
      <xdr:row>44</xdr:row>
      <xdr:rowOff>114300</xdr:rowOff>
    </xdr:to>
    <xdr:pic>
      <xdr:nvPicPr>
        <xdr:cNvPr id="17" name="Picture 17"/>
        <xdr:cNvPicPr preferRelativeResize="1">
          <a:picLocks noChangeAspect="1"/>
        </xdr:cNvPicPr>
      </xdr:nvPicPr>
      <xdr:blipFill>
        <a:blip r:embed="rId1"/>
        <a:stretch>
          <a:fillRect/>
        </a:stretch>
      </xdr:blipFill>
      <xdr:spPr>
        <a:xfrm>
          <a:off x="4305300" y="7886700"/>
          <a:ext cx="1695450" cy="638175"/>
        </a:xfrm>
        <a:prstGeom prst="rect">
          <a:avLst/>
        </a:prstGeom>
        <a:noFill/>
        <a:ln w="1" cmpd="sng">
          <a:noFill/>
        </a:ln>
      </xdr:spPr>
    </xdr:pic>
    <xdr:clientData/>
  </xdr:twoCellAnchor>
  <xdr:twoCellAnchor editAs="oneCell">
    <xdr:from>
      <xdr:col>7</xdr:col>
      <xdr:colOff>19050</xdr:colOff>
      <xdr:row>46</xdr:row>
      <xdr:rowOff>76200</xdr:rowOff>
    </xdr:from>
    <xdr:to>
      <xdr:col>26</xdr:col>
      <xdr:colOff>38100</xdr:colOff>
      <xdr:row>50</xdr:row>
      <xdr:rowOff>28575</xdr:rowOff>
    </xdr:to>
    <xdr:pic>
      <xdr:nvPicPr>
        <xdr:cNvPr id="18" name="Picture 18"/>
        <xdr:cNvPicPr preferRelativeResize="1">
          <a:picLocks noChangeAspect="1"/>
        </xdr:cNvPicPr>
      </xdr:nvPicPr>
      <xdr:blipFill>
        <a:blip r:embed="rId2"/>
        <a:stretch>
          <a:fillRect/>
        </a:stretch>
      </xdr:blipFill>
      <xdr:spPr>
        <a:xfrm>
          <a:off x="1219200" y="8858250"/>
          <a:ext cx="3276600" cy="7239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xdr:row>
      <xdr:rowOff>123825</xdr:rowOff>
    </xdr:from>
    <xdr:to>
      <xdr:col>2</xdr:col>
      <xdr:colOff>200025</xdr:colOff>
      <xdr:row>11</xdr:row>
      <xdr:rowOff>133350</xdr:rowOff>
    </xdr:to>
    <xdr:sp>
      <xdr:nvSpPr>
        <xdr:cNvPr id="1" name="テキスト 11"/>
        <xdr:cNvSpPr txBox="1">
          <a:spLocks noChangeArrowheads="1"/>
        </xdr:cNvSpPr>
      </xdr:nvSpPr>
      <xdr:spPr>
        <a:xfrm>
          <a:off x="485775" y="457200"/>
          <a:ext cx="1390650"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ブック</a:t>
          </a:r>
        </a:p>
      </xdr:txBody>
    </xdr:sp>
    <xdr:clientData/>
  </xdr:twoCellAnchor>
  <xdr:twoCellAnchor>
    <xdr:from>
      <xdr:col>0</xdr:col>
      <xdr:colOff>676275</xdr:colOff>
      <xdr:row>4</xdr:row>
      <xdr:rowOff>0</xdr:rowOff>
    </xdr:from>
    <xdr:to>
      <xdr:col>1</xdr:col>
      <xdr:colOff>352425</xdr:colOff>
      <xdr:row>9</xdr:row>
      <xdr:rowOff>0</xdr:rowOff>
    </xdr:to>
    <xdr:grpSp>
      <xdr:nvGrpSpPr>
        <xdr:cNvPr id="2" name="Group 2"/>
        <xdr:cNvGrpSpPr>
          <a:grpSpLocks/>
        </xdr:cNvGrpSpPr>
      </xdr:nvGrpSpPr>
      <xdr:grpSpPr>
        <a:xfrm>
          <a:off x="676275" y="695325"/>
          <a:ext cx="514350" cy="762000"/>
          <a:chOff x="-3883" y="-15848"/>
          <a:chExt cx="12258" cy="190"/>
        </a:xfrm>
        <a:solidFill>
          <a:srgbClr val="FFFFFF"/>
        </a:solidFill>
      </xdr:grpSpPr>
      <xdr:sp>
        <xdr:nvSpPr>
          <xdr:cNvPr id="3" name="Rectangle 3"/>
          <xdr:cNvSpPr>
            <a:spLocks/>
          </xdr:cNvSpPr>
        </xdr:nvSpPr>
        <xdr:spPr>
          <a:xfrm>
            <a:off x="-3883" y="-15848"/>
            <a:ext cx="12258" cy="16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図形 3"/>
          <xdr:cNvSpPr>
            <a:spLocks/>
          </xdr:cNvSpPr>
        </xdr:nvSpPr>
        <xdr:spPr>
          <a:xfrm>
            <a:off x="-3883" y="-15684"/>
            <a:ext cx="6583" cy="26"/>
          </a:xfrm>
          <a:custGeom>
            <a:pathLst>
              <a:path h="16384" w="16384">
                <a:moveTo>
                  <a:pt x="0" y="0"/>
                </a:moveTo>
                <a:lnTo>
                  <a:pt x="4096" y="16384"/>
                </a:lnTo>
                <a:lnTo>
                  <a:pt x="12873" y="16384"/>
                </a:lnTo>
                <a:lnTo>
                  <a:pt x="16384" y="0"/>
                </a:lnTo>
                <a:lnTo>
                  <a:pt x="0" y="0"/>
                </a:lnTo>
                <a:close/>
              </a:path>
            </a:pathLst>
          </a:custGeom>
          <a:solidFill>
            <a:srgbClr val="A0E0E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76200</xdr:colOff>
      <xdr:row>5</xdr:row>
      <xdr:rowOff>38100</xdr:rowOff>
    </xdr:from>
    <xdr:to>
      <xdr:col>1</xdr:col>
      <xdr:colOff>590550</xdr:colOff>
      <xdr:row>10</xdr:row>
      <xdr:rowOff>47625</xdr:rowOff>
    </xdr:to>
    <xdr:grpSp>
      <xdr:nvGrpSpPr>
        <xdr:cNvPr id="5" name="Group 5"/>
        <xdr:cNvGrpSpPr>
          <a:grpSpLocks/>
        </xdr:cNvGrpSpPr>
      </xdr:nvGrpSpPr>
      <xdr:grpSpPr>
        <a:xfrm>
          <a:off x="914400" y="885825"/>
          <a:ext cx="514350" cy="771525"/>
          <a:chOff x="-80" y="-19908"/>
          <a:chExt cx="54" cy="190"/>
        </a:xfrm>
        <a:solidFill>
          <a:srgbClr val="FFFFFF"/>
        </a:solidFill>
      </xdr:grpSpPr>
      <xdr:sp>
        <xdr:nvSpPr>
          <xdr:cNvPr id="6" name="Rectangle 6"/>
          <xdr:cNvSpPr>
            <a:spLocks/>
          </xdr:cNvSpPr>
        </xdr:nvSpPr>
        <xdr:spPr>
          <a:xfrm>
            <a:off x="-80" y="-19908"/>
            <a:ext cx="54" cy="16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図形 7"/>
          <xdr:cNvSpPr>
            <a:spLocks/>
          </xdr:cNvSpPr>
        </xdr:nvSpPr>
        <xdr:spPr>
          <a:xfrm>
            <a:off x="-80" y="-19744"/>
            <a:ext cx="29" cy="26"/>
          </a:xfrm>
          <a:custGeom>
            <a:pathLst>
              <a:path h="16384" w="16384">
                <a:moveTo>
                  <a:pt x="0" y="0"/>
                </a:moveTo>
                <a:lnTo>
                  <a:pt x="4096" y="16384"/>
                </a:lnTo>
                <a:lnTo>
                  <a:pt x="12873" y="16384"/>
                </a:lnTo>
                <a:lnTo>
                  <a:pt x="16384" y="0"/>
                </a:lnTo>
                <a:lnTo>
                  <a:pt x="0" y="0"/>
                </a:lnTo>
                <a:close/>
              </a:path>
            </a:pathLst>
          </a:custGeom>
          <a:solidFill>
            <a:srgbClr val="A0E0E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323850</xdr:colOff>
      <xdr:row>6</xdr:row>
      <xdr:rowOff>76200</xdr:rowOff>
    </xdr:from>
    <xdr:to>
      <xdr:col>2</xdr:col>
      <xdr:colOff>0</xdr:colOff>
      <xdr:row>11</xdr:row>
      <xdr:rowOff>76200</xdr:rowOff>
    </xdr:to>
    <xdr:grpSp>
      <xdr:nvGrpSpPr>
        <xdr:cNvPr id="8" name="Group 8"/>
        <xdr:cNvGrpSpPr>
          <a:grpSpLocks/>
        </xdr:cNvGrpSpPr>
      </xdr:nvGrpSpPr>
      <xdr:grpSpPr>
        <a:xfrm>
          <a:off x="1162050" y="1076325"/>
          <a:ext cx="514350" cy="790575"/>
          <a:chOff x="-54" y="-23967"/>
          <a:chExt cx="54" cy="190"/>
        </a:xfrm>
        <a:solidFill>
          <a:srgbClr val="FFFFFF"/>
        </a:solidFill>
      </xdr:grpSpPr>
      <xdr:sp>
        <xdr:nvSpPr>
          <xdr:cNvPr id="9" name="Rectangle 9"/>
          <xdr:cNvSpPr>
            <a:spLocks/>
          </xdr:cNvSpPr>
        </xdr:nvSpPr>
        <xdr:spPr>
          <a:xfrm>
            <a:off x="-54" y="-23967"/>
            <a:ext cx="54" cy="16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図形 10"/>
          <xdr:cNvSpPr>
            <a:spLocks/>
          </xdr:cNvSpPr>
        </xdr:nvSpPr>
        <xdr:spPr>
          <a:xfrm>
            <a:off x="-54" y="-23801"/>
            <a:ext cx="29" cy="24"/>
          </a:xfrm>
          <a:custGeom>
            <a:pathLst>
              <a:path h="16384" w="16384">
                <a:moveTo>
                  <a:pt x="0" y="0"/>
                </a:moveTo>
                <a:lnTo>
                  <a:pt x="4096" y="16384"/>
                </a:lnTo>
                <a:lnTo>
                  <a:pt x="12873" y="16384"/>
                </a:lnTo>
                <a:lnTo>
                  <a:pt x="16384" y="0"/>
                </a:lnTo>
                <a:lnTo>
                  <a:pt x="0" y="0"/>
                </a:lnTo>
                <a:close/>
              </a:path>
            </a:pathLst>
          </a:custGeom>
          <a:solidFill>
            <a:srgbClr val="A0E0E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400050</xdr:colOff>
      <xdr:row>6</xdr:row>
      <xdr:rowOff>114300</xdr:rowOff>
    </xdr:from>
    <xdr:to>
      <xdr:col>1</xdr:col>
      <xdr:colOff>809625</xdr:colOff>
      <xdr:row>7</xdr:row>
      <xdr:rowOff>104775</xdr:rowOff>
    </xdr:to>
    <xdr:sp>
      <xdr:nvSpPr>
        <xdr:cNvPr id="11" name="テキスト 12"/>
        <xdr:cNvSpPr txBox="1">
          <a:spLocks noChangeArrowheads="1"/>
        </xdr:cNvSpPr>
      </xdr:nvSpPr>
      <xdr:spPr>
        <a:xfrm>
          <a:off x="1238250" y="1114425"/>
          <a:ext cx="400050" cy="142875"/>
        </a:xfrm>
        <a:prstGeom prst="rect">
          <a:avLst/>
        </a:prstGeom>
        <a:solidFill>
          <a:srgbClr val="FFFFFF"/>
        </a:solidFill>
        <a:ln w="1" cmpd="sng">
          <a:noFill/>
        </a:ln>
      </xdr:spPr>
      <xdr:txBody>
        <a:bodyPr vertOverflow="clip" wrap="square"/>
        <a:p>
          <a:pPr algn="l">
            <a:defRPr/>
          </a:pPr>
          <a:r>
            <a:rPr lang="en-US" cap="none" sz="900" b="0" i="0" u="none" baseline="0"/>
            <a:t>sheet1</a:t>
          </a:r>
        </a:p>
      </xdr:txBody>
    </xdr:sp>
    <xdr:clientData/>
  </xdr:twoCellAnchor>
  <xdr:twoCellAnchor>
    <xdr:from>
      <xdr:col>0</xdr:col>
      <xdr:colOff>762000</xdr:colOff>
      <xdr:row>4</xdr:row>
      <xdr:rowOff>38100</xdr:rowOff>
    </xdr:from>
    <xdr:to>
      <xdr:col>1</xdr:col>
      <xdr:colOff>323850</xdr:colOff>
      <xdr:row>5</xdr:row>
      <xdr:rowOff>28575</xdr:rowOff>
    </xdr:to>
    <xdr:sp>
      <xdr:nvSpPr>
        <xdr:cNvPr id="12" name="テキスト 13"/>
        <xdr:cNvSpPr txBox="1">
          <a:spLocks noChangeArrowheads="1"/>
        </xdr:cNvSpPr>
      </xdr:nvSpPr>
      <xdr:spPr>
        <a:xfrm>
          <a:off x="762000" y="733425"/>
          <a:ext cx="400050" cy="142875"/>
        </a:xfrm>
        <a:prstGeom prst="rect">
          <a:avLst/>
        </a:prstGeom>
        <a:solidFill>
          <a:srgbClr val="FFFFFF"/>
        </a:solidFill>
        <a:ln w="1" cmpd="sng">
          <a:noFill/>
        </a:ln>
      </xdr:spPr>
      <xdr:txBody>
        <a:bodyPr vertOverflow="clip" wrap="square"/>
        <a:p>
          <a:pPr algn="l">
            <a:defRPr/>
          </a:pPr>
          <a:r>
            <a:rPr lang="en-US" cap="none" sz="900" b="0" i="0" u="none" baseline="0"/>
            <a:t>sheet3</a:t>
          </a:r>
        </a:p>
      </xdr:txBody>
    </xdr:sp>
    <xdr:clientData/>
  </xdr:twoCellAnchor>
  <xdr:twoCellAnchor>
    <xdr:from>
      <xdr:col>1</xdr:col>
      <xdr:colOff>152400</xdr:colOff>
      <xdr:row>5</xdr:row>
      <xdr:rowOff>76200</xdr:rowOff>
    </xdr:from>
    <xdr:to>
      <xdr:col>1</xdr:col>
      <xdr:colOff>552450</xdr:colOff>
      <xdr:row>6</xdr:row>
      <xdr:rowOff>66675</xdr:rowOff>
    </xdr:to>
    <xdr:sp>
      <xdr:nvSpPr>
        <xdr:cNvPr id="13" name="テキスト 14"/>
        <xdr:cNvSpPr txBox="1">
          <a:spLocks noChangeArrowheads="1"/>
        </xdr:cNvSpPr>
      </xdr:nvSpPr>
      <xdr:spPr>
        <a:xfrm>
          <a:off x="990600" y="923925"/>
          <a:ext cx="400050" cy="142875"/>
        </a:xfrm>
        <a:prstGeom prst="rect">
          <a:avLst/>
        </a:prstGeom>
        <a:solidFill>
          <a:srgbClr val="FFFFFF"/>
        </a:solidFill>
        <a:ln w="1" cmpd="sng">
          <a:noFill/>
        </a:ln>
      </xdr:spPr>
      <xdr:txBody>
        <a:bodyPr vertOverflow="clip" wrap="square"/>
        <a:p>
          <a:pPr algn="l">
            <a:defRPr/>
          </a:pPr>
          <a:r>
            <a:rPr lang="en-US" cap="none" sz="900" b="0" i="0" u="none" baseline="0"/>
            <a:t>sheet2</a:t>
          </a:r>
        </a:p>
      </xdr:txBody>
    </xdr:sp>
    <xdr:clientData/>
  </xdr:twoCellAnchor>
  <xdr:twoCellAnchor>
    <xdr:from>
      <xdr:col>1</xdr:col>
      <xdr:colOff>476250</xdr:colOff>
      <xdr:row>4</xdr:row>
      <xdr:rowOff>114300</xdr:rowOff>
    </xdr:from>
    <xdr:to>
      <xdr:col>2</xdr:col>
      <xdr:colOff>828675</xdr:colOff>
      <xdr:row>10</xdr:row>
      <xdr:rowOff>180975</xdr:rowOff>
    </xdr:to>
    <xdr:sp>
      <xdr:nvSpPr>
        <xdr:cNvPr id="14" name="Line 14"/>
        <xdr:cNvSpPr>
          <a:spLocks/>
        </xdr:cNvSpPr>
      </xdr:nvSpPr>
      <xdr:spPr>
        <a:xfrm flipH="1">
          <a:off x="1314450" y="809625"/>
          <a:ext cx="1190625" cy="981075"/>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10</xdr:row>
      <xdr:rowOff>161925</xdr:rowOff>
    </xdr:from>
    <xdr:to>
      <xdr:col>2</xdr:col>
      <xdr:colOff>742950</xdr:colOff>
      <xdr:row>11</xdr:row>
      <xdr:rowOff>123825</xdr:rowOff>
    </xdr:to>
    <xdr:sp>
      <xdr:nvSpPr>
        <xdr:cNvPr id="15" name="Line 15"/>
        <xdr:cNvSpPr>
          <a:spLocks/>
        </xdr:cNvSpPr>
      </xdr:nvSpPr>
      <xdr:spPr>
        <a:xfrm flipH="1" flipV="1">
          <a:off x="1876425" y="1771650"/>
          <a:ext cx="552450" cy="142875"/>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161925</xdr:colOff>
      <xdr:row>26</xdr:row>
      <xdr:rowOff>47625</xdr:rowOff>
    </xdr:from>
    <xdr:to>
      <xdr:col>5</xdr:col>
      <xdr:colOff>809625</xdr:colOff>
      <xdr:row>30</xdr:row>
      <xdr:rowOff>142875</xdr:rowOff>
    </xdr:to>
    <xdr:pic>
      <xdr:nvPicPr>
        <xdr:cNvPr id="16" name="Picture 16"/>
        <xdr:cNvPicPr preferRelativeResize="1">
          <a:picLocks noChangeAspect="1"/>
        </xdr:cNvPicPr>
      </xdr:nvPicPr>
      <xdr:blipFill>
        <a:blip r:embed="rId1"/>
        <a:stretch>
          <a:fillRect/>
        </a:stretch>
      </xdr:blipFill>
      <xdr:spPr>
        <a:xfrm>
          <a:off x="161925" y="4210050"/>
          <a:ext cx="4838700" cy="819150"/>
        </a:xfrm>
        <a:prstGeom prst="rect">
          <a:avLst/>
        </a:prstGeom>
        <a:noFill/>
        <a:ln w="1" cmpd="sng">
          <a:noFill/>
        </a:ln>
      </xdr:spPr>
    </xdr:pic>
    <xdr:clientData/>
  </xdr:twoCellAnchor>
  <xdr:twoCellAnchor editAs="oneCell">
    <xdr:from>
      <xdr:col>0</xdr:col>
      <xdr:colOff>161925</xdr:colOff>
      <xdr:row>30</xdr:row>
      <xdr:rowOff>85725</xdr:rowOff>
    </xdr:from>
    <xdr:to>
      <xdr:col>3</xdr:col>
      <xdr:colOff>142875</xdr:colOff>
      <xdr:row>31</xdr:row>
      <xdr:rowOff>161925</xdr:rowOff>
    </xdr:to>
    <xdr:pic>
      <xdr:nvPicPr>
        <xdr:cNvPr id="17" name="Picture 17"/>
        <xdr:cNvPicPr preferRelativeResize="1">
          <a:picLocks noChangeAspect="1"/>
        </xdr:cNvPicPr>
      </xdr:nvPicPr>
      <xdr:blipFill>
        <a:blip r:embed="rId2"/>
        <a:stretch>
          <a:fillRect/>
        </a:stretch>
      </xdr:blipFill>
      <xdr:spPr>
        <a:xfrm>
          <a:off x="161925" y="4972050"/>
          <a:ext cx="2495550" cy="257175"/>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43</xdr:row>
      <xdr:rowOff>133350</xdr:rowOff>
    </xdr:from>
    <xdr:to>
      <xdr:col>2</xdr:col>
      <xdr:colOff>0</xdr:colOff>
      <xdr:row>53</xdr:row>
      <xdr:rowOff>38100</xdr:rowOff>
    </xdr:to>
    <xdr:sp>
      <xdr:nvSpPr>
        <xdr:cNvPr id="1" name="テキスト 4"/>
        <xdr:cNvSpPr txBox="1">
          <a:spLocks noChangeArrowheads="1"/>
        </xdr:cNvSpPr>
      </xdr:nvSpPr>
      <xdr:spPr>
        <a:xfrm>
          <a:off x="400050" y="6972300"/>
          <a:ext cx="1276350"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ブック1</a:t>
          </a:r>
        </a:p>
      </xdr:txBody>
    </xdr:sp>
    <xdr:clientData/>
  </xdr:twoCellAnchor>
  <xdr:twoCellAnchor>
    <xdr:from>
      <xdr:col>0</xdr:col>
      <xdr:colOff>600075</xdr:colOff>
      <xdr:row>45</xdr:row>
      <xdr:rowOff>0</xdr:rowOff>
    </xdr:from>
    <xdr:to>
      <xdr:col>1</xdr:col>
      <xdr:colOff>581025</xdr:colOff>
      <xdr:row>51</xdr:row>
      <xdr:rowOff>95250</xdr:rowOff>
    </xdr:to>
    <xdr:sp>
      <xdr:nvSpPr>
        <xdr:cNvPr id="2" name="テキスト 2"/>
        <xdr:cNvSpPr txBox="1">
          <a:spLocks noChangeArrowheads="1"/>
        </xdr:cNvSpPr>
      </xdr:nvSpPr>
      <xdr:spPr>
        <a:xfrm>
          <a:off x="600075" y="7200900"/>
          <a:ext cx="819150" cy="1009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シート１</a:t>
          </a:r>
        </a:p>
      </xdr:txBody>
    </xdr:sp>
    <xdr:clientData/>
  </xdr:twoCellAnchor>
  <xdr:twoCellAnchor>
    <xdr:from>
      <xdr:col>0</xdr:col>
      <xdr:colOff>771525</xdr:colOff>
      <xdr:row>46</xdr:row>
      <xdr:rowOff>47625</xdr:rowOff>
    </xdr:from>
    <xdr:to>
      <xdr:col>1</xdr:col>
      <xdr:colOff>752475</xdr:colOff>
      <xdr:row>52</xdr:row>
      <xdr:rowOff>152400</xdr:rowOff>
    </xdr:to>
    <xdr:sp>
      <xdr:nvSpPr>
        <xdr:cNvPr id="3" name="テキスト 3"/>
        <xdr:cNvSpPr txBox="1">
          <a:spLocks noChangeArrowheads="1"/>
        </xdr:cNvSpPr>
      </xdr:nvSpPr>
      <xdr:spPr>
        <a:xfrm>
          <a:off x="771525" y="7400925"/>
          <a:ext cx="819150"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シート２</a:t>
          </a:r>
        </a:p>
      </xdr:txBody>
    </xdr:sp>
    <xdr:clientData/>
  </xdr:twoCellAnchor>
  <xdr:twoCellAnchor>
    <xdr:from>
      <xdr:col>2</xdr:col>
      <xdr:colOff>371475</xdr:colOff>
      <xdr:row>43</xdr:row>
      <xdr:rowOff>142875</xdr:rowOff>
    </xdr:from>
    <xdr:to>
      <xdr:col>3</xdr:col>
      <xdr:colOff>809625</xdr:colOff>
      <xdr:row>53</xdr:row>
      <xdr:rowOff>47625</xdr:rowOff>
    </xdr:to>
    <xdr:sp>
      <xdr:nvSpPr>
        <xdr:cNvPr id="4" name="テキスト 5"/>
        <xdr:cNvSpPr txBox="1">
          <a:spLocks noChangeArrowheads="1"/>
        </xdr:cNvSpPr>
      </xdr:nvSpPr>
      <xdr:spPr>
        <a:xfrm>
          <a:off x="2047875" y="6981825"/>
          <a:ext cx="1276350"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ブック2</a:t>
          </a:r>
        </a:p>
      </xdr:txBody>
    </xdr:sp>
    <xdr:clientData/>
  </xdr:twoCellAnchor>
  <xdr:twoCellAnchor>
    <xdr:from>
      <xdr:col>2</xdr:col>
      <xdr:colOff>600075</xdr:colOff>
      <xdr:row>46</xdr:row>
      <xdr:rowOff>38100</xdr:rowOff>
    </xdr:from>
    <xdr:to>
      <xdr:col>3</xdr:col>
      <xdr:colOff>581025</xdr:colOff>
      <xdr:row>52</xdr:row>
      <xdr:rowOff>142875</xdr:rowOff>
    </xdr:to>
    <xdr:sp>
      <xdr:nvSpPr>
        <xdr:cNvPr id="5" name="テキスト 7"/>
        <xdr:cNvSpPr txBox="1">
          <a:spLocks noChangeArrowheads="1"/>
        </xdr:cNvSpPr>
      </xdr:nvSpPr>
      <xdr:spPr>
        <a:xfrm>
          <a:off x="2276475" y="7391400"/>
          <a:ext cx="819150"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シート２</a:t>
          </a:r>
        </a:p>
      </xdr:txBody>
    </xdr:sp>
    <xdr:clientData/>
  </xdr:twoCellAnchor>
  <xdr:twoCellAnchor>
    <xdr:from>
      <xdr:col>1</xdr:col>
      <xdr:colOff>752475</xdr:colOff>
      <xdr:row>49</xdr:row>
      <xdr:rowOff>85725</xdr:rowOff>
    </xdr:from>
    <xdr:to>
      <xdr:col>2</xdr:col>
      <xdr:colOff>600075</xdr:colOff>
      <xdr:row>49</xdr:row>
      <xdr:rowOff>85725</xdr:rowOff>
    </xdr:to>
    <xdr:sp>
      <xdr:nvSpPr>
        <xdr:cNvPr id="6" name="Line 6"/>
        <xdr:cNvSpPr>
          <a:spLocks/>
        </xdr:cNvSpPr>
      </xdr:nvSpPr>
      <xdr:spPr>
        <a:xfrm>
          <a:off x="1590675" y="7896225"/>
          <a:ext cx="6858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xdr:col>
      <xdr:colOff>238125</xdr:colOff>
      <xdr:row>6</xdr:row>
      <xdr:rowOff>142875</xdr:rowOff>
    </xdr:from>
    <xdr:to>
      <xdr:col>2</xdr:col>
      <xdr:colOff>695325</xdr:colOff>
      <xdr:row>16</xdr:row>
      <xdr:rowOff>38100</xdr:rowOff>
    </xdr:to>
    <xdr:grpSp>
      <xdr:nvGrpSpPr>
        <xdr:cNvPr id="7" name="Group 7"/>
        <xdr:cNvGrpSpPr>
          <a:grpSpLocks/>
        </xdr:cNvGrpSpPr>
      </xdr:nvGrpSpPr>
      <xdr:grpSpPr>
        <a:xfrm>
          <a:off x="1076325" y="1085850"/>
          <a:ext cx="1295400" cy="1562100"/>
          <a:chOff x="-14349" y="-14812"/>
          <a:chExt cx="30872" cy="154"/>
        </a:xfrm>
        <a:solidFill>
          <a:srgbClr val="FFFFFF"/>
        </a:solidFill>
      </xdr:grpSpPr>
      <xdr:sp>
        <xdr:nvSpPr>
          <xdr:cNvPr id="8" name="Rectangle 8"/>
          <xdr:cNvSpPr>
            <a:spLocks/>
          </xdr:cNvSpPr>
        </xdr:nvSpPr>
        <xdr:spPr>
          <a:xfrm>
            <a:off x="-14349" y="-14812"/>
            <a:ext cx="30872" cy="1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 name="Group 9"/>
          <xdr:cNvGrpSpPr>
            <a:grpSpLocks/>
          </xdr:cNvGrpSpPr>
        </xdr:nvGrpSpPr>
        <xdr:grpSpPr>
          <a:xfrm>
            <a:off x="-13670" y="-14792"/>
            <a:ext cx="28603" cy="61"/>
            <a:chOff x="2320000" y="2620000"/>
            <a:chExt cx="2520000" cy="1220000"/>
          </a:xfrm>
          <a:solidFill>
            <a:srgbClr val="FFFFFF"/>
          </a:solidFill>
        </xdr:grpSpPr>
        <xdr:sp>
          <xdr:nvSpPr>
            <xdr:cNvPr id="10" name="Rectangle 10"/>
            <xdr:cNvSpPr>
              <a:spLocks/>
            </xdr:cNvSpPr>
          </xdr:nvSpPr>
          <xdr:spPr>
            <a:xfrm>
              <a:off x="2320000" y="2620000"/>
              <a:ext cx="2520000" cy="1220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2340160" y="2640130"/>
              <a:ext cx="2499840" cy="3599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2"/>
            <xdr:cNvSpPr>
              <a:spLocks/>
            </xdr:cNvSpPr>
          </xdr:nvSpPr>
          <xdr:spPr>
            <a:xfrm>
              <a:off x="2400010" y="2720040"/>
              <a:ext cx="139860" cy="20008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13"/>
            <xdr:cNvSpPr>
              <a:spLocks/>
            </xdr:cNvSpPr>
          </xdr:nvSpPr>
          <xdr:spPr>
            <a:xfrm>
              <a:off x="4640290" y="2720040"/>
              <a:ext cx="139860" cy="21990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
            <xdr:cNvSpPr>
              <a:spLocks/>
            </xdr:cNvSpPr>
          </xdr:nvSpPr>
          <xdr:spPr>
            <a:xfrm>
              <a:off x="4640290" y="2720040"/>
              <a:ext cx="80010" cy="11986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2320000" y="3200110"/>
              <a:ext cx="2520000" cy="0"/>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6"/>
            <xdr:cNvSpPr>
              <a:spLocks/>
            </xdr:cNvSpPr>
          </xdr:nvSpPr>
          <xdr:spPr>
            <a:xfrm>
              <a:off x="2320000" y="3480100"/>
              <a:ext cx="2499840" cy="0"/>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7"/>
            <xdr:cNvSpPr>
              <a:spLocks/>
            </xdr:cNvSpPr>
          </xdr:nvSpPr>
          <xdr:spPr>
            <a:xfrm>
              <a:off x="2320000" y="3720135"/>
              <a:ext cx="2499840" cy="0"/>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a:off x="2560030" y="3000030"/>
              <a:ext cx="0" cy="820145"/>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3019930" y="3000030"/>
              <a:ext cx="0" cy="839970"/>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20"/>
            <xdr:cNvSpPr>
              <a:spLocks/>
            </xdr:cNvSpPr>
          </xdr:nvSpPr>
          <xdr:spPr>
            <a:xfrm>
              <a:off x="2660200" y="2780125"/>
              <a:ext cx="1900080" cy="7991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1"/>
            <xdr:cNvSpPr>
              <a:spLocks/>
            </xdr:cNvSpPr>
          </xdr:nvSpPr>
          <xdr:spPr>
            <a:xfrm>
              <a:off x="3339970" y="3000030"/>
              <a:ext cx="0" cy="839970"/>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2"/>
            <xdr:cNvSpPr>
              <a:spLocks/>
            </xdr:cNvSpPr>
          </xdr:nvSpPr>
          <xdr:spPr>
            <a:xfrm>
              <a:off x="3779710" y="3000030"/>
              <a:ext cx="0" cy="839970"/>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3"/>
            <xdr:cNvSpPr>
              <a:spLocks/>
            </xdr:cNvSpPr>
          </xdr:nvSpPr>
          <xdr:spPr>
            <a:xfrm>
              <a:off x="4160230" y="3000030"/>
              <a:ext cx="0" cy="839970"/>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4"/>
            <xdr:cNvSpPr>
              <a:spLocks/>
            </xdr:cNvSpPr>
          </xdr:nvSpPr>
          <xdr:spPr>
            <a:xfrm>
              <a:off x="4579810" y="3000030"/>
              <a:ext cx="0" cy="839970"/>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5" name="Group 25"/>
          <xdr:cNvGrpSpPr>
            <a:grpSpLocks/>
          </xdr:cNvGrpSpPr>
        </xdr:nvGrpSpPr>
        <xdr:grpSpPr>
          <a:xfrm>
            <a:off x="-13670" y="-14729"/>
            <a:ext cx="28603" cy="61"/>
            <a:chOff x="2320000" y="3880000"/>
            <a:chExt cx="2520000" cy="1220000"/>
          </a:xfrm>
          <a:solidFill>
            <a:srgbClr val="FFFFFF"/>
          </a:solidFill>
        </xdr:grpSpPr>
        <xdr:sp>
          <xdr:nvSpPr>
            <xdr:cNvPr id="26" name="Rectangle 26"/>
            <xdr:cNvSpPr>
              <a:spLocks/>
            </xdr:cNvSpPr>
          </xdr:nvSpPr>
          <xdr:spPr>
            <a:xfrm>
              <a:off x="2320000" y="3880000"/>
              <a:ext cx="2520000" cy="1220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7"/>
            <xdr:cNvSpPr>
              <a:spLocks/>
            </xdr:cNvSpPr>
          </xdr:nvSpPr>
          <xdr:spPr>
            <a:xfrm>
              <a:off x="2340160" y="3900130"/>
              <a:ext cx="2499840" cy="31994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28"/>
            <xdr:cNvSpPr>
              <a:spLocks/>
            </xdr:cNvSpPr>
          </xdr:nvSpPr>
          <xdr:spPr>
            <a:xfrm>
              <a:off x="2400010" y="3980040"/>
              <a:ext cx="139860" cy="20008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29"/>
            <xdr:cNvSpPr>
              <a:spLocks/>
            </xdr:cNvSpPr>
          </xdr:nvSpPr>
          <xdr:spPr>
            <a:xfrm>
              <a:off x="4640290" y="3980040"/>
              <a:ext cx="139860" cy="21990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30"/>
            <xdr:cNvSpPr>
              <a:spLocks/>
            </xdr:cNvSpPr>
          </xdr:nvSpPr>
          <xdr:spPr>
            <a:xfrm>
              <a:off x="4640290" y="3980040"/>
              <a:ext cx="80010" cy="11986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31"/>
            <xdr:cNvSpPr>
              <a:spLocks/>
            </xdr:cNvSpPr>
          </xdr:nvSpPr>
          <xdr:spPr>
            <a:xfrm>
              <a:off x="2320000" y="4460110"/>
              <a:ext cx="2520000" cy="0"/>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32"/>
            <xdr:cNvSpPr>
              <a:spLocks/>
            </xdr:cNvSpPr>
          </xdr:nvSpPr>
          <xdr:spPr>
            <a:xfrm>
              <a:off x="2320000" y="4740100"/>
              <a:ext cx="2499840" cy="0"/>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3"/>
            <xdr:cNvSpPr>
              <a:spLocks/>
            </xdr:cNvSpPr>
          </xdr:nvSpPr>
          <xdr:spPr>
            <a:xfrm>
              <a:off x="2320000" y="4980135"/>
              <a:ext cx="2499840" cy="0"/>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2560030" y="4220075"/>
              <a:ext cx="0" cy="860100"/>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35"/>
            <xdr:cNvSpPr>
              <a:spLocks/>
            </xdr:cNvSpPr>
          </xdr:nvSpPr>
          <xdr:spPr>
            <a:xfrm>
              <a:off x="3019930" y="4260030"/>
              <a:ext cx="0" cy="839970"/>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Rectangle 36"/>
            <xdr:cNvSpPr>
              <a:spLocks/>
            </xdr:cNvSpPr>
          </xdr:nvSpPr>
          <xdr:spPr>
            <a:xfrm>
              <a:off x="2660200" y="4040125"/>
              <a:ext cx="1900080" cy="7991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7"/>
            <xdr:cNvSpPr>
              <a:spLocks/>
            </xdr:cNvSpPr>
          </xdr:nvSpPr>
          <xdr:spPr>
            <a:xfrm>
              <a:off x="3339970" y="4260030"/>
              <a:ext cx="0" cy="839970"/>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8"/>
            <xdr:cNvSpPr>
              <a:spLocks/>
            </xdr:cNvSpPr>
          </xdr:nvSpPr>
          <xdr:spPr>
            <a:xfrm>
              <a:off x="3779710" y="4260030"/>
              <a:ext cx="0" cy="839970"/>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39"/>
            <xdr:cNvSpPr>
              <a:spLocks/>
            </xdr:cNvSpPr>
          </xdr:nvSpPr>
          <xdr:spPr>
            <a:xfrm>
              <a:off x="4160230" y="4260030"/>
              <a:ext cx="0" cy="839970"/>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40"/>
            <xdr:cNvSpPr>
              <a:spLocks/>
            </xdr:cNvSpPr>
          </xdr:nvSpPr>
          <xdr:spPr>
            <a:xfrm>
              <a:off x="4579810" y="4220075"/>
              <a:ext cx="0" cy="879925"/>
            </a:xfrm>
            <a:prstGeom prst="line">
              <a:avLst/>
            </a:prstGeom>
            <a:solidFill>
              <a:srgbClr val="FFFFFF"/>
            </a:solidFill>
            <a:ln w="1" cmpd="sng">
              <a:solidFill>
                <a:srgbClr val="FFFF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1" name="Rectangle 41"/>
          <xdr:cNvSpPr>
            <a:spLocks/>
          </xdr:cNvSpPr>
        </xdr:nvSpPr>
        <xdr:spPr>
          <a:xfrm>
            <a:off x="-14349" y="-14811"/>
            <a:ext cx="30872" cy="1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42"/>
          <xdr:cNvSpPr>
            <a:spLocks/>
          </xdr:cNvSpPr>
        </xdr:nvSpPr>
        <xdr:spPr>
          <a:xfrm>
            <a:off x="-14349" y="-14665"/>
            <a:ext cx="30872" cy="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66675</xdr:colOff>
      <xdr:row>10</xdr:row>
      <xdr:rowOff>133350</xdr:rowOff>
    </xdr:from>
    <xdr:to>
      <xdr:col>1</xdr:col>
      <xdr:colOff>314325</xdr:colOff>
      <xdr:row>11</xdr:row>
      <xdr:rowOff>28575</xdr:rowOff>
    </xdr:to>
    <xdr:sp>
      <xdr:nvSpPr>
        <xdr:cNvPr id="43" name="Line 43"/>
        <xdr:cNvSpPr>
          <a:spLocks/>
        </xdr:cNvSpPr>
      </xdr:nvSpPr>
      <xdr:spPr>
        <a:xfrm>
          <a:off x="904875" y="1714500"/>
          <a:ext cx="247650" cy="47625"/>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8</xdr:row>
      <xdr:rowOff>152400</xdr:rowOff>
    </xdr:from>
    <xdr:to>
      <xdr:col>2</xdr:col>
      <xdr:colOff>828675</xdr:colOff>
      <xdr:row>11</xdr:row>
      <xdr:rowOff>28575</xdr:rowOff>
    </xdr:to>
    <xdr:sp>
      <xdr:nvSpPr>
        <xdr:cNvPr id="44" name="Line 44"/>
        <xdr:cNvSpPr>
          <a:spLocks/>
        </xdr:cNvSpPr>
      </xdr:nvSpPr>
      <xdr:spPr>
        <a:xfrm flipH="1">
          <a:off x="2247900" y="1428750"/>
          <a:ext cx="257175" cy="333375"/>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161925</xdr:colOff>
      <xdr:row>7</xdr:row>
      <xdr:rowOff>38100</xdr:rowOff>
    </xdr:from>
    <xdr:to>
      <xdr:col>11</xdr:col>
      <xdr:colOff>361950</xdr:colOff>
      <xdr:row>25</xdr:row>
      <xdr:rowOff>171450</xdr:rowOff>
    </xdr:to>
    <xdr:pic>
      <xdr:nvPicPr>
        <xdr:cNvPr id="1" name="ピクチャ 30"/>
        <xdr:cNvPicPr preferRelativeResize="1">
          <a:picLocks noChangeAspect="1"/>
        </xdr:cNvPicPr>
      </xdr:nvPicPr>
      <xdr:blipFill>
        <a:blip r:embed="rId1"/>
        <a:stretch>
          <a:fillRect/>
        </a:stretch>
      </xdr:blipFill>
      <xdr:spPr>
        <a:xfrm>
          <a:off x="2371725" y="1304925"/>
          <a:ext cx="4514850" cy="3562350"/>
        </a:xfrm>
        <a:prstGeom prst="rect">
          <a:avLst/>
        </a:prstGeom>
        <a:solidFill>
          <a:srgbClr val="FFFFFF"/>
        </a:solidFill>
        <a:ln w="9525" cmpd="sng">
          <a:solidFill>
            <a:srgbClr val="000000"/>
          </a:solidFill>
          <a:headEnd type="none"/>
          <a:tailEnd type="none"/>
        </a:ln>
      </xdr:spPr>
    </xdr:pic>
    <xdr:clientData/>
  </xdr:twoCellAnchor>
  <xdr:twoCellAnchor>
    <xdr:from>
      <xdr:col>1</xdr:col>
      <xdr:colOff>123825</xdr:colOff>
      <xdr:row>15</xdr:row>
      <xdr:rowOff>0</xdr:rowOff>
    </xdr:from>
    <xdr:to>
      <xdr:col>4</xdr:col>
      <xdr:colOff>323850</xdr:colOff>
      <xdr:row>20</xdr:row>
      <xdr:rowOff>9525</xdr:rowOff>
    </xdr:to>
    <xdr:grpSp>
      <xdr:nvGrpSpPr>
        <xdr:cNvPr id="2" name="Group 2"/>
        <xdr:cNvGrpSpPr>
          <a:grpSpLocks/>
        </xdr:cNvGrpSpPr>
      </xdr:nvGrpSpPr>
      <xdr:grpSpPr>
        <a:xfrm>
          <a:off x="314325" y="2790825"/>
          <a:ext cx="1762125" cy="962025"/>
          <a:chOff x="-7635" y="-59354"/>
          <a:chExt cx="25715" cy="192"/>
        </a:xfrm>
        <a:solidFill>
          <a:srgbClr val="FFFFFF"/>
        </a:solidFill>
      </xdr:grpSpPr>
      <xdr:sp>
        <xdr:nvSpPr>
          <xdr:cNvPr id="3" name="テキスト 6"/>
          <xdr:cNvSpPr txBox="1">
            <a:spLocks noChangeArrowheads="1"/>
          </xdr:cNvSpPr>
        </xdr:nvSpPr>
        <xdr:spPr>
          <a:xfrm>
            <a:off x="-7635" y="-59354"/>
            <a:ext cx="25715" cy="19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統合test1</a:t>
            </a:r>
          </a:p>
        </xdr:txBody>
      </xdr:sp>
      <xdr:pic>
        <xdr:nvPicPr>
          <xdr:cNvPr id="4" name="ピクチャ 3"/>
          <xdr:cNvPicPr preferRelativeResize="1">
            <a:picLocks noChangeAspect="1"/>
          </xdr:cNvPicPr>
        </xdr:nvPicPr>
        <xdr:blipFill>
          <a:blip r:embed="rId2"/>
          <a:stretch>
            <a:fillRect/>
          </a:stretch>
        </xdr:blipFill>
        <xdr:spPr>
          <a:xfrm>
            <a:off x="-5134" y="-59286"/>
            <a:ext cx="22102" cy="116"/>
          </a:xfrm>
          <a:prstGeom prst="rect">
            <a:avLst/>
          </a:prstGeom>
          <a:solidFill>
            <a:srgbClr val="FFFFFF"/>
          </a:solidFill>
          <a:ln w="9525" cmpd="sng">
            <a:solidFill>
              <a:srgbClr val="000000"/>
            </a:solidFill>
            <a:headEnd type="none"/>
            <a:tailEnd type="none"/>
          </a:ln>
        </xdr:spPr>
      </xdr:pic>
    </xdr:grpSp>
    <xdr:clientData/>
  </xdr:twoCellAnchor>
  <xdr:twoCellAnchor>
    <xdr:from>
      <xdr:col>1</xdr:col>
      <xdr:colOff>123825</xdr:colOff>
      <xdr:row>20</xdr:row>
      <xdr:rowOff>123825</xdr:rowOff>
    </xdr:from>
    <xdr:to>
      <xdr:col>4</xdr:col>
      <xdr:colOff>314325</xdr:colOff>
      <xdr:row>25</xdr:row>
      <xdr:rowOff>123825</xdr:rowOff>
    </xdr:to>
    <xdr:grpSp>
      <xdr:nvGrpSpPr>
        <xdr:cNvPr id="5" name="Group 5"/>
        <xdr:cNvGrpSpPr>
          <a:grpSpLocks/>
        </xdr:cNvGrpSpPr>
      </xdr:nvGrpSpPr>
      <xdr:grpSpPr>
        <a:xfrm>
          <a:off x="314325" y="3867150"/>
          <a:ext cx="1752600" cy="952500"/>
          <a:chOff x="-7635" y="-79556"/>
          <a:chExt cx="25576" cy="190"/>
        </a:xfrm>
        <a:solidFill>
          <a:srgbClr val="FFFFFF"/>
        </a:solidFill>
      </xdr:grpSpPr>
      <xdr:sp>
        <xdr:nvSpPr>
          <xdr:cNvPr id="6" name="テキスト 7"/>
          <xdr:cNvSpPr txBox="1">
            <a:spLocks noChangeArrowheads="1"/>
          </xdr:cNvSpPr>
        </xdr:nvSpPr>
        <xdr:spPr>
          <a:xfrm>
            <a:off x="-7635" y="-79556"/>
            <a:ext cx="25576" cy="19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統合test2</a:t>
            </a:r>
          </a:p>
        </xdr:txBody>
      </xdr:sp>
      <xdr:pic>
        <xdr:nvPicPr>
          <xdr:cNvPr id="7" name="ピクチャ 4"/>
          <xdr:cNvPicPr preferRelativeResize="1">
            <a:picLocks noChangeAspect="1"/>
          </xdr:cNvPicPr>
        </xdr:nvPicPr>
        <xdr:blipFill>
          <a:blip r:embed="rId3"/>
          <a:stretch>
            <a:fillRect/>
          </a:stretch>
        </xdr:blipFill>
        <xdr:spPr>
          <a:xfrm>
            <a:off x="-4994" y="-79490"/>
            <a:ext cx="22104" cy="116"/>
          </a:xfrm>
          <a:prstGeom prst="rect">
            <a:avLst/>
          </a:prstGeom>
          <a:solidFill>
            <a:srgbClr val="FFFFFF"/>
          </a:solidFill>
          <a:ln w="9525" cmpd="sng">
            <a:solidFill>
              <a:srgbClr val="000000"/>
            </a:solidFill>
            <a:headEnd type="none"/>
            <a:tailEnd type="none"/>
          </a:ln>
        </xdr:spPr>
      </xdr:pic>
    </xdr:grpSp>
    <xdr:clientData/>
  </xdr:twoCellAnchor>
  <xdr:twoCellAnchor>
    <xdr:from>
      <xdr:col>1</xdr:col>
      <xdr:colOff>104775</xdr:colOff>
      <xdr:row>27</xdr:row>
      <xdr:rowOff>161925</xdr:rowOff>
    </xdr:from>
    <xdr:to>
      <xdr:col>6</xdr:col>
      <xdr:colOff>247650</xdr:colOff>
      <xdr:row>34</xdr:row>
      <xdr:rowOff>123825</xdr:rowOff>
    </xdr:to>
    <xdr:grpSp>
      <xdr:nvGrpSpPr>
        <xdr:cNvPr id="8" name="Group 8"/>
        <xdr:cNvGrpSpPr>
          <a:grpSpLocks/>
        </xdr:cNvGrpSpPr>
      </xdr:nvGrpSpPr>
      <xdr:grpSpPr>
        <a:xfrm>
          <a:off x="295275" y="5229225"/>
          <a:ext cx="2762250" cy="1295400"/>
          <a:chOff x="-4194" y="-77208"/>
          <a:chExt cx="21750" cy="129"/>
        </a:xfrm>
        <a:solidFill>
          <a:srgbClr val="FFFFFF"/>
        </a:solidFill>
      </xdr:grpSpPr>
      <xdr:sp>
        <xdr:nvSpPr>
          <xdr:cNvPr id="9" name="テキスト 16"/>
          <xdr:cNvSpPr txBox="1">
            <a:spLocks noChangeArrowheads="1"/>
          </xdr:cNvSpPr>
        </xdr:nvSpPr>
        <xdr:spPr>
          <a:xfrm>
            <a:off x="-4194" y="-77208"/>
            <a:ext cx="21750" cy="1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統合先：集計するシート</a:t>
            </a:r>
          </a:p>
        </xdr:txBody>
      </xdr:sp>
      <xdr:pic>
        <xdr:nvPicPr>
          <xdr:cNvPr id="10" name="ピクチャ 10"/>
          <xdr:cNvPicPr preferRelativeResize="1">
            <a:picLocks noChangeAspect="1"/>
          </xdr:cNvPicPr>
        </xdr:nvPicPr>
        <xdr:blipFill>
          <a:blip r:embed="rId4"/>
          <a:stretch>
            <a:fillRect/>
          </a:stretch>
        </xdr:blipFill>
        <xdr:spPr>
          <a:xfrm>
            <a:off x="-3291" y="-77176"/>
            <a:ext cx="20249" cy="94"/>
          </a:xfrm>
          <a:prstGeom prst="rect">
            <a:avLst/>
          </a:prstGeom>
          <a:solidFill>
            <a:srgbClr val="FFFFFF"/>
          </a:solidFill>
          <a:ln w="9525" cmpd="sng">
            <a:solidFill>
              <a:srgbClr val="000000"/>
            </a:solidFill>
            <a:headEnd type="none"/>
            <a:tailEnd type="none"/>
          </a:ln>
        </xdr:spPr>
      </xdr:pic>
    </xdr:grpSp>
    <xdr:clientData/>
  </xdr:twoCellAnchor>
  <xdr:twoCellAnchor>
    <xdr:from>
      <xdr:col>4</xdr:col>
      <xdr:colOff>314325</xdr:colOff>
      <xdr:row>16</xdr:row>
      <xdr:rowOff>76200</xdr:rowOff>
    </xdr:from>
    <xdr:to>
      <xdr:col>5</xdr:col>
      <xdr:colOff>323850</xdr:colOff>
      <xdr:row>17</xdr:row>
      <xdr:rowOff>161925</xdr:rowOff>
    </xdr:to>
    <xdr:sp>
      <xdr:nvSpPr>
        <xdr:cNvPr id="11" name="Line 11"/>
        <xdr:cNvSpPr>
          <a:spLocks/>
        </xdr:cNvSpPr>
      </xdr:nvSpPr>
      <xdr:spPr>
        <a:xfrm>
          <a:off x="2066925" y="3057525"/>
          <a:ext cx="466725" cy="276225"/>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314325</xdr:colOff>
      <xdr:row>18</xdr:row>
      <xdr:rowOff>123825</xdr:rowOff>
    </xdr:from>
    <xdr:to>
      <xdr:col>5</xdr:col>
      <xdr:colOff>304800</xdr:colOff>
      <xdr:row>21</xdr:row>
      <xdr:rowOff>142875</xdr:rowOff>
    </xdr:to>
    <xdr:sp>
      <xdr:nvSpPr>
        <xdr:cNvPr id="12" name="Line 12"/>
        <xdr:cNvSpPr>
          <a:spLocks/>
        </xdr:cNvSpPr>
      </xdr:nvSpPr>
      <xdr:spPr>
        <a:xfrm flipV="1">
          <a:off x="2066925" y="3486150"/>
          <a:ext cx="447675" cy="590550"/>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485775</xdr:colOff>
      <xdr:row>14</xdr:row>
      <xdr:rowOff>123825</xdr:rowOff>
    </xdr:from>
    <xdr:to>
      <xdr:col>7</xdr:col>
      <xdr:colOff>38100</xdr:colOff>
      <xdr:row>26</xdr:row>
      <xdr:rowOff>142875</xdr:rowOff>
    </xdr:to>
    <xdr:sp>
      <xdr:nvSpPr>
        <xdr:cNvPr id="13" name="Line 13"/>
        <xdr:cNvSpPr>
          <a:spLocks/>
        </xdr:cNvSpPr>
      </xdr:nvSpPr>
      <xdr:spPr>
        <a:xfrm flipH="1" flipV="1">
          <a:off x="2695575" y="2724150"/>
          <a:ext cx="752475" cy="2305050"/>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28</xdr:row>
      <xdr:rowOff>123825</xdr:rowOff>
    </xdr:from>
    <xdr:to>
      <xdr:col>7</xdr:col>
      <xdr:colOff>0</xdr:colOff>
      <xdr:row>31</xdr:row>
      <xdr:rowOff>38100</xdr:rowOff>
    </xdr:to>
    <xdr:sp>
      <xdr:nvSpPr>
        <xdr:cNvPr id="14" name="Line 14"/>
        <xdr:cNvSpPr>
          <a:spLocks/>
        </xdr:cNvSpPr>
      </xdr:nvSpPr>
      <xdr:spPr>
        <a:xfrm flipH="1">
          <a:off x="2266950" y="5381625"/>
          <a:ext cx="1143000" cy="485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23</xdr:row>
      <xdr:rowOff>85725</xdr:rowOff>
    </xdr:from>
    <xdr:to>
      <xdr:col>7</xdr:col>
      <xdr:colOff>9525</xdr:colOff>
      <xdr:row>31</xdr:row>
      <xdr:rowOff>114300</xdr:rowOff>
    </xdr:to>
    <xdr:sp>
      <xdr:nvSpPr>
        <xdr:cNvPr id="15" name="Line 15"/>
        <xdr:cNvSpPr>
          <a:spLocks/>
        </xdr:cNvSpPr>
      </xdr:nvSpPr>
      <xdr:spPr>
        <a:xfrm flipH="1" flipV="1">
          <a:off x="2895600" y="4400550"/>
          <a:ext cx="523875" cy="15430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5</xdr:row>
      <xdr:rowOff>114300</xdr:rowOff>
    </xdr:from>
    <xdr:to>
      <xdr:col>4</xdr:col>
      <xdr:colOff>342900</xdr:colOff>
      <xdr:row>5</xdr:row>
      <xdr:rowOff>133350</xdr:rowOff>
    </xdr:to>
    <xdr:sp>
      <xdr:nvSpPr>
        <xdr:cNvPr id="16" name="Line 16"/>
        <xdr:cNvSpPr>
          <a:spLocks/>
        </xdr:cNvSpPr>
      </xdr:nvSpPr>
      <xdr:spPr>
        <a:xfrm flipH="1">
          <a:off x="1781175" y="1019175"/>
          <a:ext cx="314325" cy="19050"/>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7</xdr:row>
      <xdr:rowOff>38100</xdr:rowOff>
    </xdr:from>
    <xdr:to>
      <xdr:col>8</xdr:col>
      <xdr:colOff>600075</xdr:colOff>
      <xdr:row>11</xdr:row>
      <xdr:rowOff>0</xdr:rowOff>
    </xdr:to>
    <xdr:sp>
      <xdr:nvSpPr>
        <xdr:cNvPr id="17" name="Line 17"/>
        <xdr:cNvSpPr>
          <a:spLocks/>
        </xdr:cNvSpPr>
      </xdr:nvSpPr>
      <xdr:spPr>
        <a:xfrm>
          <a:off x="4248150" y="1304925"/>
          <a:ext cx="361950" cy="723900"/>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7</xdr:row>
      <xdr:rowOff>171450</xdr:rowOff>
    </xdr:from>
    <xdr:to>
      <xdr:col>6</xdr:col>
      <xdr:colOff>485775</xdr:colOff>
      <xdr:row>9</xdr:row>
      <xdr:rowOff>0</xdr:rowOff>
    </xdr:to>
    <xdr:sp>
      <xdr:nvSpPr>
        <xdr:cNvPr id="18" name="テキスト 29"/>
        <xdr:cNvSpPr txBox="1">
          <a:spLocks noChangeArrowheads="1"/>
        </xdr:cNvSpPr>
      </xdr:nvSpPr>
      <xdr:spPr>
        <a:xfrm>
          <a:off x="2400300" y="1438275"/>
          <a:ext cx="895350" cy="209550"/>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sz="1200" b="0" i="0" u="none" baseline="0"/>
            <a:t>説明図です</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11</xdr:row>
      <xdr:rowOff>161925</xdr:rowOff>
    </xdr:from>
    <xdr:to>
      <xdr:col>2</xdr:col>
      <xdr:colOff>428625</xdr:colOff>
      <xdr:row>14</xdr:row>
      <xdr:rowOff>76200</xdr:rowOff>
    </xdr:to>
    <xdr:grpSp>
      <xdr:nvGrpSpPr>
        <xdr:cNvPr id="1" name="Group 1"/>
        <xdr:cNvGrpSpPr>
          <a:grpSpLocks/>
        </xdr:cNvGrpSpPr>
      </xdr:nvGrpSpPr>
      <xdr:grpSpPr>
        <a:xfrm>
          <a:off x="933450" y="2181225"/>
          <a:ext cx="561975" cy="495300"/>
          <a:chOff x="110" y="260"/>
          <a:chExt cx="67" cy="57"/>
        </a:xfrm>
        <a:solidFill>
          <a:srgbClr val="FFFFFF"/>
        </a:solidFill>
      </xdr:grpSpPr>
      <xdr:sp>
        <xdr:nvSpPr>
          <xdr:cNvPr id="2" name="Rectangle 2"/>
          <xdr:cNvSpPr>
            <a:spLocks/>
          </xdr:cNvSpPr>
        </xdr:nvSpPr>
        <xdr:spPr>
          <a:xfrm>
            <a:off x="110" y="260"/>
            <a:ext cx="67" cy="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120" y="295"/>
            <a:ext cx="36"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155" y="268"/>
            <a:ext cx="0" cy="28"/>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flipH="1">
            <a:off x="132" y="279"/>
            <a:ext cx="3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132" y="278"/>
            <a:ext cx="0" cy="28"/>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1</xdr:col>
      <xdr:colOff>342900</xdr:colOff>
      <xdr:row>20</xdr:row>
      <xdr:rowOff>171450</xdr:rowOff>
    </xdr:from>
    <xdr:to>
      <xdr:col>8</xdr:col>
      <xdr:colOff>9525</xdr:colOff>
      <xdr:row>33</xdr:row>
      <xdr:rowOff>57150</xdr:rowOff>
    </xdr:to>
    <xdr:pic>
      <xdr:nvPicPr>
        <xdr:cNvPr id="7" name="Picture 7"/>
        <xdr:cNvPicPr preferRelativeResize="1">
          <a:picLocks noChangeAspect="1"/>
        </xdr:cNvPicPr>
      </xdr:nvPicPr>
      <xdr:blipFill>
        <a:blip r:embed="rId1"/>
        <a:stretch>
          <a:fillRect/>
        </a:stretch>
      </xdr:blipFill>
      <xdr:spPr>
        <a:xfrm>
          <a:off x="723900" y="3867150"/>
          <a:ext cx="4467225" cy="2371725"/>
        </a:xfrm>
        <a:prstGeom prst="rect">
          <a:avLst/>
        </a:prstGeom>
        <a:noFill/>
        <a:ln w="9525" cmpd="sng">
          <a:noFill/>
        </a:ln>
      </xdr:spPr>
    </xdr:pic>
    <xdr:clientData/>
  </xdr:twoCellAnchor>
  <xdr:twoCellAnchor editAs="oneCell">
    <xdr:from>
      <xdr:col>3</xdr:col>
      <xdr:colOff>0</xdr:colOff>
      <xdr:row>9</xdr:row>
      <xdr:rowOff>114300</xdr:rowOff>
    </xdr:from>
    <xdr:to>
      <xdr:col>6</xdr:col>
      <xdr:colOff>123825</xdr:colOff>
      <xdr:row>11</xdr:row>
      <xdr:rowOff>142875</xdr:rowOff>
    </xdr:to>
    <xdr:pic>
      <xdr:nvPicPr>
        <xdr:cNvPr id="8" name="Picture 8"/>
        <xdr:cNvPicPr preferRelativeResize="1">
          <a:picLocks noChangeAspect="1"/>
        </xdr:cNvPicPr>
      </xdr:nvPicPr>
      <xdr:blipFill>
        <a:blip r:embed="rId2"/>
        <a:stretch>
          <a:fillRect/>
        </a:stretch>
      </xdr:blipFill>
      <xdr:spPr>
        <a:xfrm>
          <a:off x="1752600" y="1752600"/>
          <a:ext cx="2181225" cy="409575"/>
        </a:xfrm>
        <a:prstGeom prst="rect">
          <a:avLst/>
        </a:prstGeom>
        <a:noFill/>
        <a:ln w="1" cmpd="sng">
          <a:noFill/>
        </a:ln>
      </xdr:spPr>
    </xdr:pic>
    <xdr:clientData/>
  </xdr:twoCellAnchor>
  <xdr:twoCellAnchor editAs="oneCell">
    <xdr:from>
      <xdr:col>1</xdr:col>
      <xdr:colOff>447675</xdr:colOff>
      <xdr:row>37</xdr:row>
      <xdr:rowOff>104775</xdr:rowOff>
    </xdr:from>
    <xdr:to>
      <xdr:col>4</xdr:col>
      <xdr:colOff>400050</xdr:colOff>
      <xdr:row>43</xdr:row>
      <xdr:rowOff>28575</xdr:rowOff>
    </xdr:to>
    <xdr:pic>
      <xdr:nvPicPr>
        <xdr:cNvPr id="9" name="Picture 9"/>
        <xdr:cNvPicPr preferRelativeResize="1">
          <a:picLocks noChangeAspect="1"/>
        </xdr:cNvPicPr>
      </xdr:nvPicPr>
      <xdr:blipFill>
        <a:blip r:embed="rId1"/>
        <a:stretch>
          <a:fillRect/>
        </a:stretch>
      </xdr:blipFill>
      <xdr:spPr>
        <a:xfrm>
          <a:off x="828675" y="7010400"/>
          <a:ext cx="2009775" cy="10668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13</xdr:row>
      <xdr:rowOff>47625</xdr:rowOff>
    </xdr:from>
    <xdr:to>
      <xdr:col>3</xdr:col>
      <xdr:colOff>228600</xdr:colOff>
      <xdr:row>26</xdr:row>
      <xdr:rowOff>133350</xdr:rowOff>
    </xdr:to>
    <xdr:graphicFrame>
      <xdr:nvGraphicFramePr>
        <xdr:cNvPr id="1" name="Chart 1"/>
        <xdr:cNvGraphicFramePr/>
      </xdr:nvGraphicFramePr>
      <xdr:xfrm>
        <a:off x="314325" y="2428875"/>
        <a:ext cx="2428875" cy="2438400"/>
      </xdr:xfrm>
      <a:graphic>
        <a:graphicData uri="http://schemas.openxmlformats.org/drawingml/2006/chart">
          <c:chart xmlns:c="http://schemas.openxmlformats.org/drawingml/2006/chart" r:id="rId1"/>
        </a:graphicData>
      </a:graphic>
    </xdr:graphicFrame>
    <xdr:clientData/>
  </xdr:twoCellAnchor>
  <xdr:twoCellAnchor>
    <xdr:from>
      <xdr:col>3</xdr:col>
      <xdr:colOff>371475</xdr:colOff>
      <xdr:row>13</xdr:row>
      <xdr:rowOff>66675</xdr:rowOff>
    </xdr:from>
    <xdr:to>
      <xdr:col>6</xdr:col>
      <xdr:colOff>428625</xdr:colOff>
      <xdr:row>26</xdr:row>
      <xdr:rowOff>133350</xdr:rowOff>
    </xdr:to>
    <xdr:graphicFrame>
      <xdr:nvGraphicFramePr>
        <xdr:cNvPr id="2" name="Chart 2"/>
        <xdr:cNvGraphicFramePr/>
      </xdr:nvGraphicFramePr>
      <xdr:xfrm>
        <a:off x="2886075" y="2447925"/>
        <a:ext cx="2571750" cy="2419350"/>
      </xdr:xfrm>
      <a:graphic>
        <a:graphicData uri="http://schemas.openxmlformats.org/drawingml/2006/chart">
          <c:chart xmlns:c="http://schemas.openxmlformats.org/drawingml/2006/chart" r:id="rId2"/>
        </a:graphicData>
      </a:graphic>
    </xdr:graphicFrame>
    <xdr:clientData/>
  </xdr:twoCellAnchor>
  <xdr:twoCellAnchor>
    <xdr:from>
      <xdr:col>0</xdr:col>
      <xdr:colOff>571500</xdr:colOff>
      <xdr:row>11</xdr:row>
      <xdr:rowOff>114300</xdr:rowOff>
    </xdr:from>
    <xdr:to>
      <xdr:col>1</xdr:col>
      <xdr:colOff>762000</xdr:colOff>
      <xdr:row>15</xdr:row>
      <xdr:rowOff>28575</xdr:rowOff>
    </xdr:to>
    <xdr:sp>
      <xdr:nvSpPr>
        <xdr:cNvPr id="3" name="Line 3"/>
        <xdr:cNvSpPr>
          <a:spLocks/>
        </xdr:cNvSpPr>
      </xdr:nvSpPr>
      <xdr:spPr>
        <a:xfrm flipH="1">
          <a:off x="571500" y="2133600"/>
          <a:ext cx="1028700" cy="638175"/>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23</xdr:row>
      <xdr:rowOff>76200</xdr:rowOff>
    </xdr:from>
    <xdr:to>
      <xdr:col>1</xdr:col>
      <xdr:colOff>85725</xdr:colOff>
      <xdr:row>30</xdr:row>
      <xdr:rowOff>0</xdr:rowOff>
    </xdr:to>
    <xdr:sp>
      <xdr:nvSpPr>
        <xdr:cNvPr id="4" name="Line 5"/>
        <xdr:cNvSpPr>
          <a:spLocks/>
        </xdr:cNvSpPr>
      </xdr:nvSpPr>
      <xdr:spPr>
        <a:xfrm flipV="1">
          <a:off x="295275" y="4267200"/>
          <a:ext cx="628650" cy="1190625"/>
        </a:xfrm>
        <a:prstGeom prst="line">
          <a:avLst/>
        </a:prstGeom>
        <a:solidFill>
          <a:srgbClr val="FFFFFF"/>
        </a:solidFill>
        <a:ln w="1" cmpd="sng">
          <a:solidFill>
            <a:srgbClr val="FF00FF"/>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0</xdr:row>
      <xdr:rowOff>38100</xdr:rowOff>
    </xdr:from>
    <xdr:to>
      <xdr:col>8</xdr:col>
      <xdr:colOff>381000</xdr:colOff>
      <xdr:row>10</xdr:row>
      <xdr:rowOff>19050</xdr:rowOff>
    </xdr:to>
    <xdr:graphicFrame>
      <xdr:nvGraphicFramePr>
        <xdr:cNvPr id="5" name="Chart 6"/>
        <xdr:cNvGraphicFramePr/>
      </xdr:nvGraphicFramePr>
      <xdr:xfrm>
        <a:off x="4743450" y="38100"/>
        <a:ext cx="2343150" cy="1819275"/>
      </xdr:xfrm>
      <a:graphic>
        <a:graphicData uri="http://schemas.openxmlformats.org/drawingml/2006/chart">
          <c:chart xmlns:c="http://schemas.openxmlformats.org/drawingml/2006/chart" r:id="rId3"/>
        </a:graphicData>
      </a:graphic>
    </xdr:graphicFrame>
    <xdr:clientData/>
  </xdr:twoCellAnchor>
  <xdr:twoCellAnchor>
    <xdr:from>
      <xdr:col>5</xdr:col>
      <xdr:colOff>47625</xdr:colOff>
      <xdr:row>22</xdr:row>
      <xdr:rowOff>85725</xdr:rowOff>
    </xdr:from>
    <xdr:to>
      <xdr:col>7</xdr:col>
      <xdr:colOff>657225</xdr:colOff>
      <xdr:row>25</xdr:row>
      <xdr:rowOff>104775</xdr:rowOff>
    </xdr:to>
    <xdr:sp>
      <xdr:nvSpPr>
        <xdr:cNvPr id="6" name="Line 8"/>
        <xdr:cNvSpPr>
          <a:spLocks/>
        </xdr:cNvSpPr>
      </xdr:nvSpPr>
      <xdr:spPr>
        <a:xfrm flipH="1" flipV="1">
          <a:off x="4238625" y="4095750"/>
          <a:ext cx="2286000" cy="561975"/>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14</xdr:row>
      <xdr:rowOff>114300</xdr:rowOff>
    </xdr:from>
    <xdr:to>
      <xdr:col>3</xdr:col>
      <xdr:colOff>523875</xdr:colOff>
      <xdr:row>16</xdr:row>
      <xdr:rowOff>180975</xdr:rowOff>
    </xdr:to>
    <xdr:sp>
      <xdr:nvSpPr>
        <xdr:cNvPr id="7" name="図形 9"/>
        <xdr:cNvSpPr>
          <a:spLocks/>
        </xdr:cNvSpPr>
      </xdr:nvSpPr>
      <xdr:spPr>
        <a:xfrm>
          <a:off x="2419350" y="2676525"/>
          <a:ext cx="619125" cy="428625"/>
        </a:xfrm>
        <a:custGeom>
          <a:pathLst>
            <a:path h="16384" w="16384">
              <a:moveTo>
                <a:pt x="0" y="5266"/>
              </a:moveTo>
              <a:lnTo>
                <a:pt x="7168" y="5266"/>
              </a:lnTo>
              <a:lnTo>
                <a:pt x="7168" y="0"/>
              </a:lnTo>
              <a:lnTo>
                <a:pt x="16384" y="8192"/>
              </a:lnTo>
              <a:lnTo>
                <a:pt x="7168" y="16384"/>
              </a:lnTo>
              <a:lnTo>
                <a:pt x="7168" y="11118"/>
              </a:lnTo>
              <a:lnTo>
                <a:pt x="341" y="11118"/>
              </a:lnTo>
              <a:lnTo>
                <a:pt x="0" y="5266"/>
              </a:lnTo>
              <a:close/>
            </a:path>
          </a:pathLst>
        </a:cu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104775</xdr:rowOff>
    </xdr:from>
    <xdr:to>
      <xdr:col>6</xdr:col>
      <xdr:colOff>0</xdr:colOff>
      <xdr:row>36</xdr:row>
      <xdr:rowOff>0</xdr:rowOff>
    </xdr:to>
    <xdr:graphicFrame>
      <xdr:nvGraphicFramePr>
        <xdr:cNvPr id="1" name="Chart 3"/>
        <xdr:cNvGraphicFramePr/>
      </xdr:nvGraphicFramePr>
      <xdr:xfrm>
        <a:off x="0" y="4114800"/>
        <a:ext cx="2724150" cy="2457450"/>
      </xdr:xfrm>
      <a:graphic>
        <a:graphicData uri="http://schemas.openxmlformats.org/drawingml/2006/chart">
          <c:chart xmlns:c="http://schemas.openxmlformats.org/drawingml/2006/chart" r:id="rId1"/>
        </a:graphicData>
      </a:graphic>
    </xdr:graphicFrame>
    <xdr:clientData/>
  </xdr:twoCellAnchor>
  <xdr:twoCellAnchor>
    <xdr:from>
      <xdr:col>6</xdr:col>
      <xdr:colOff>104775</xdr:colOff>
      <xdr:row>22</xdr:row>
      <xdr:rowOff>104775</xdr:rowOff>
    </xdr:from>
    <xdr:to>
      <xdr:col>9</xdr:col>
      <xdr:colOff>104775</xdr:colOff>
      <xdr:row>36</xdr:row>
      <xdr:rowOff>0</xdr:rowOff>
    </xdr:to>
    <xdr:graphicFrame>
      <xdr:nvGraphicFramePr>
        <xdr:cNvPr id="2" name="Chart 4"/>
        <xdr:cNvGraphicFramePr/>
      </xdr:nvGraphicFramePr>
      <xdr:xfrm>
        <a:off x="2828925" y="4105275"/>
        <a:ext cx="2514600" cy="2466975"/>
      </xdr:xfrm>
      <a:graphic>
        <a:graphicData uri="http://schemas.openxmlformats.org/drawingml/2006/chart">
          <c:chart xmlns:c="http://schemas.openxmlformats.org/drawingml/2006/chart" r:id="rId2"/>
        </a:graphicData>
      </a:graphic>
    </xdr:graphicFrame>
    <xdr:clientData/>
  </xdr:twoCellAnchor>
  <xdr:twoCellAnchor>
    <xdr:from>
      <xdr:col>1</xdr:col>
      <xdr:colOff>123825</xdr:colOff>
      <xdr:row>42</xdr:row>
      <xdr:rowOff>95250</xdr:rowOff>
    </xdr:from>
    <xdr:to>
      <xdr:col>6</xdr:col>
      <xdr:colOff>723900</xdr:colOff>
      <xdr:row>55</xdr:row>
      <xdr:rowOff>66675</xdr:rowOff>
    </xdr:to>
    <xdr:graphicFrame>
      <xdr:nvGraphicFramePr>
        <xdr:cNvPr id="3" name="Chart 5"/>
        <xdr:cNvGraphicFramePr/>
      </xdr:nvGraphicFramePr>
      <xdr:xfrm>
        <a:off x="542925" y="7753350"/>
        <a:ext cx="2905125" cy="2324100"/>
      </xdr:xfrm>
      <a:graphic>
        <a:graphicData uri="http://schemas.openxmlformats.org/drawingml/2006/chart">
          <c:chart xmlns:c="http://schemas.openxmlformats.org/drawingml/2006/chart" r:id="rId3"/>
        </a:graphicData>
      </a:graphic>
    </xdr:graphicFrame>
    <xdr:clientData/>
  </xdr:twoCellAnchor>
  <xdr:twoCellAnchor>
    <xdr:from>
      <xdr:col>9</xdr:col>
      <xdr:colOff>209550</xdr:colOff>
      <xdr:row>22</xdr:row>
      <xdr:rowOff>104775</xdr:rowOff>
    </xdr:from>
    <xdr:to>
      <xdr:col>12</xdr:col>
      <xdr:colOff>123825</xdr:colOff>
      <xdr:row>35</xdr:row>
      <xdr:rowOff>161925</xdr:rowOff>
    </xdr:to>
    <xdr:graphicFrame>
      <xdr:nvGraphicFramePr>
        <xdr:cNvPr id="4" name="Chart 6"/>
        <xdr:cNvGraphicFramePr/>
      </xdr:nvGraphicFramePr>
      <xdr:xfrm>
        <a:off x="5448300" y="4105275"/>
        <a:ext cx="2428875" cy="2457450"/>
      </xdr:xfrm>
      <a:graphic>
        <a:graphicData uri="http://schemas.openxmlformats.org/drawingml/2006/chart">
          <c:chart xmlns:c="http://schemas.openxmlformats.org/drawingml/2006/chart" r:id="rId4"/>
        </a:graphicData>
      </a:graphic>
    </xdr:graphicFrame>
    <xdr:clientData/>
  </xdr:twoCellAnchor>
  <xdr:twoCellAnchor>
    <xdr:from>
      <xdr:col>9</xdr:col>
      <xdr:colOff>285750</xdr:colOff>
      <xdr:row>43</xdr:row>
      <xdr:rowOff>66675</xdr:rowOff>
    </xdr:from>
    <xdr:to>
      <xdr:col>12</xdr:col>
      <xdr:colOff>533400</xdr:colOff>
      <xdr:row>55</xdr:row>
      <xdr:rowOff>104775</xdr:rowOff>
    </xdr:to>
    <xdr:graphicFrame>
      <xdr:nvGraphicFramePr>
        <xdr:cNvPr id="5" name="Chart 7"/>
        <xdr:cNvGraphicFramePr/>
      </xdr:nvGraphicFramePr>
      <xdr:xfrm>
        <a:off x="5524500" y="7915275"/>
        <a:ext cx="2762250" cy="2209800"/>
      </xdr:xfrm>
      <a:graphic>
        <a:graphicData uri="http://schemas.openxmlformats.org/drawingml/2006/chart">
          <c:chart xmlns:c="http://schemas.openxmlformats.org/drawingml/2006/chart" r:id="rId5"/>
        </a:graphicData>
      </a:graphic>
    </xdr:graphicFrame>
    <xdr:clientData/>
  </xdr:twoCellAnchor>
  <xdr:twoCellAnchor>
    <xdr:from>
      <xdr:col>7</xdr:col>
      <xdr:colOff>19050</xdr:colOff>
      <xdr:row>36</xdr:row>
      <xdr:rowOff>38100</xdr:rowOff>
    </xdr:from>
    <xdr:to>
      <xdr:col>9</xdr:col>
      <xdr:colOff>476250</xdr:colOff>
      <xdr:row>42</xdr:row>
      <xdr:rowOff>152400</xdr:rowOff>
    </xdr:to>
    <xdr:sp>
      <xdr:nvSpPr>
        <xdr:cNvPr id="6" name="Line 8"/>
        <xdr:cNvSpPr>
          <a:spLocks/>
        </xdr:cNvSpPr>
      </xdr:nvSpPr>
      <xdr:spPr>
        <a:xfrm flipH="1">
          <a:off x="3581400" y="6619875"/>
          <a:ext cx="2133600" cy="120015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49</xdr:row>
      <xdr:rowOff>0</xdr:rowOff>
    </xdr:from>
    <xdr:to>
      <xdr:col>8</xdr:col>
      <xdr:colOff>819150</xdr:colOff>
      <xdr:row>49</xdr:row>
      <xdr:rowOff>9525</xdr:rowOff>
    </xdr:to>
    <xdr:sp>
      <xdr:nvSpPr>
        <xdr:cNvPr id="7" name="Line 9"/>
        <xdr:cNvSpPr>
          <a:spLocks/>
        </xdr:cNvSpPr>
      </xdr:nvSpPr>
      <xdr:spPr>
        <a:xfrm flipV="1">
          <a:off x="3695700" y="8934450"/>
          <a:ext cx="1524000" cy="952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35</xdr:row>
      <xdr:rowOff>114300</xdr:rowOff>
    </xdr:from>
    <xdr:to>
      <xdr:col>6</xdr:col>
      <xdr:colOff>561975</xdr:colOff>
      <xdr:row>35</xdr:row>
      <xdr:rowOff>114300</xdr:rowOff>
    </xdr:to>
    <xdr:sp>
      <xdr:nvSpPr>
        <xdr:cNvPr id="8" name="Line 10"/>
        <xdr:cNvSpPr>
          <a:spLocks/>
        </xdr:cNvSpPr>
      </xdr:nvSpPr>
      <xdr:spPr>
        <a:xfrm flipH="1">
          <a:off x="2190750" y="6505575"/>
          <a:ext cx="1095375" cy="0"/>
        </a:xfrm>
        <a:prstGeom prst="line">
          <a:avLst/>
        </a:prstGeom>
        <a:noFill/>
        <a:ln w="28575" cmpd="sng">
          <a:solidFill>
            <a:srgbClr val="3333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35</xdr:row>
      <xdr:rowOff>142875</xdr:rowOff>
    </xdr:from>
    <xdr:to>
      <xdr:col>1</xdr:col>
      <xdr:colOff>238125</xdr:colOff>
      <xdr:row>42</xdr:row>
      <xdr:rowOff>0</xdr:rowOff>
    </xdr:to>
    <xdr:sp>
      <xdr:nvSpPr>
        <xdr:cNvPr id="9" name="Line 11"/>
        <xdr:cNvSpPr>
          <a:spLocks/>
        </xdr:cNvSpPr>
      </xdr:nvSpPr>
      <xdr:spPr>
        <a:xfrm flipH="1">
          <a:off x="657225" y="6534150"/>
          <a:ext cx="0" cy="1133475"/>
        </a:xfrm>
        <a:prstGeom prst="line">
          <a:avLst/>
        </a:prstGeom>
        <a:noFill/>
        <a:ln w="28575" cmpd="sng">
          <a:solidFill>
            <a:srgbClr val="3333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8</xdr:row>
      <xdr:rowOff>66675</xdr:rowOff>
    </xdr:from>
    <xdr:to>
      <xdr:col>8</xdr:col>
      <xdr:colOff>657225</xdr:colOff>
      <xdr:row>16</xdr:row>
      <xdr:rowOff>114300</xdr:rowOff>
    </xdr:to>
    <xdr:graphicFrame>
      <xdr:nvGraphicFramePr>
        <xdr:cNvPr id="10" name="Chart 13"/>
        <xdr:cNvGraphicFramePr/>
      </xdr:nvGraphicFramePr>
      <xdr:xfrm>
        <a:off x="3009900" y="1514475"/>
        <a:ext cx="2047875" cy="1495425"/>
      </xdr:xfrm>
      <a:graphic>
        <a:graphicData uri="http://schemas.openxmlformats.org/drawingml/2006/chart">
          <c:chart xmlns:c="http://schemas.openxmlformats.org/drawingml/2006/chart" r:id="rId6"/>
        </a:graphicData>
      </a:graphic>
    </xdr:graphicFrame>
    <xdr:clientData/>
  </xdr:twoCellAnchor>
  <xdr:twoCellAnchor>
    <xdr:from>
      <xdr:col>9</xdr:col>
      <xdr:colOff>38100</xdr:colOff>
      <xdr:row>8</xdr:row>
      <xdr:rowOff>28575</xdr:rowOff>
    </xdr:from>
    <xdr:to>
      <xdr:col>11</xdr:col>
      <xdr:colOff>419100</xdr:colOff>
      <xdr:row>16</xdr:row>
      <xdr:rowOff>76200</xdr:rowOff>
    </xdr:to>
    <xdr:graphicFrame>
      <xdr:nvGraphicFramePr>
        <xdr:cNvPr id="11" name="Chart 14"/>
        <xdr:cNvGraphicFramePr/>
      </xdr:nvGraphicFramePr>
      <xdr:xfrm>
        <a:off x="5276850" y="1476375"/>
        <a:ext cx="2057400" cy="1495425"/>
      </xdr:xfrm>
      <a:graphic>
        <a:graphicData uri="http://schemas.openxmlformats.org/drawingml/2006/chart">
          <c:chart xmlns:c="http://schemas.openxmlformats.org/drawingml/2006/chart" r:id="rId7"/>
        </a:graphicData>
      </a:graphic>
    </xdr:graphicFrame>
    <xdr:clientData/>
  </xdr:twoCellAnchor>
  <xdr:oneCellAnchor>
    <xdr:from>
      <xdr:col>7</xdr:col>
      <xdr:colOff>0</xdr:colOff>
      <xdr:row>16</xdr:row>
      <xdr:rowOff>76200</xdr:rowOff>
    </xdr:from>
    <xdr:ext cx="4019550" cy="238125"/>
    <xdr:sp>
      <xdr:nvSpPr>
        <xdr:cNvPr id="12" name="TextBox 15"/>
        <xdr:cNvSpPr txBox="1">
          <a:spLocks noChangeArrowheads="1"/>
        </xdr:cNvSpPr>
      </xdr:nvSpPr>
      <xdr:spPr>
        <a:xfrm>
          <a:off x="3562350" y="2971800"/>
          <a:ext cx="4019550" cy="238125"/>
        </a:xfrm>
        <a:prstGeom prst="rect">
          <a:avLst/>
        </a:prstGeom>
        <a:solidFill>
          <a:srgbClr val="FFFF99"/>
        </a:solidFill>
        <a:ln w="9525" cmpd="sng">
          <a:noFill/>
        </a:ln>
      </xdr:spPr>
      <xdr:txBody>
        <a:bodyPr vertOverflow="clip" wrap="square">
          <a:spAutoFit/>
        </a:bodyPr>
        <a:p>
          <a:pPr algn="l">
            <a:defRPr/>
          </a:pPr>
          <a:r>
            <a:rPr lang="en-US" cap="none" sz="1200" b="0" i="0" u="none" baseline="0">
              <a:latin typeface="ＭＳ Ｐゴシック"/>
              <a:ea typeface="ＭＳ Ｐゴシック"/>
              <a:cs typeface="ＭＳ Ｐゴシック"/>
            </a:rPr>
            <a:t>↑ここへ「あ（Ｌ）」の行をコピーして貼り付けると右の図になる。</a:t>
          </a:r>
        </a:p>
      </xdr:txBody>
    </xdr:sp>
    <xdr:clientData/>
  </xdr:oneCellAnchor>
  <xdr:oneCellAnchor>
    <xdr:from>
      <xdr:col>12</xdr:col>
      <xdr:colOff>428625</xdr:colOff>
      <xdr:row>28</xdr:row>
      <xdr:rowOff>161925</xdr:rowOff>
    </xdr:from>
    <xdr:ext cx="704850" cy="295275"/>
    <xdr:sp>
      <xdr:nvSpPr>
        <xdr:cNvPr id="13" name="TextBox 16"/>
        <xdr:cNvSpPr txBox="1">
          <a:spLocks noChangeArrowheads="1"/>
        </xdr:cNvSpPr>
      </xdr:nvSpPr>
      <xdr:spPr>
        <a:xfrm>
          <a:off x="8181975" y="5257800"/>
          <a:ext cx="704850" cy="295275"/>
        </a:xfrm>
        <a:prstGeom prst="rect">
          <a:avLst/>
        </a:prstGeom>
        <a:solidFill>
          <a:srgbClr val="FFFFFF"/>
        </a:solidFill>
        <a:ln w="9525" cmpd="sng">
          <a:noFill/>
        </a:ln>
      </xdr:spPr>
      <xdr:txBody>
        <a:bodyPr vertOverflow="clip" wrap="square">
          <a:spAutoFit/>
        </a:bodyPr>
        <a:p>
          <a:pPr algn="l">
            <a:defRPr/>
          </a:pPr>
          <a:r>
            <a:rPr lang="en-US" cap="none" sz="1600" b="0" i="0" u="none" baseline="0">
              <a:solidFill>
                <a:srgbClr val="FF0000"/>
              </a:solidFill>
              <a:latin typeface="ＭＳ Ｐゴシック"/>
              <a:ea typeface="ＭＳ Ｐゴシック"/>
              <a:cs typeface="ＭＳ Ｐゴシック"/>
            </a:rPr>
            <a:t>●裏技</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32</xdr:row>
      <xdr:rowOff>152400</xdr:rowOff>
    </xdr:from>
    <xdr:to>
      <xdr:col>7</xdr:col>
      <xdr:colOff>638175</xdr:colOff>
      <xdr:row>38</xdr:row>
      <xdr:rowOff>266700</xdr:rowOff>
    </xdr:to>
    <xdr:grpSp>
      <xdr:nvGrpSpPr>
        <xdr:cNvPr id="1" name="Group 1"/>
        <xdr:cNvGrpSpPr>
          <a:grpSpLocks/>
        </xdr:cNvGrpSpPr>
      </xdr:nvGrpSpPr>
      <xdr:grpSpPr>
        <a:xfrm>
          <a:off x="4943475" y="5962650"/>
          <a:ext cx="609600" cy="1362075"/>
          <a:chOff x="-11743" y="-124787"/>
          <a:chExt cx="24192" cy="276"/>
        </a:xfrm>
        <a:solidFill>
          <a:srgbClr val="FFFFFF"/>
        </a:solidFill>
      </xdr:grpSpPr>
      <xdr:sp>
        <xdr:nvSpPr>
          <xdr:cNvPr id="2" name="テキスト 1"/>
          <xdr:cNvSpPr txBox="1">
            <a:spLocks noChangeArrowheads="1"/>
          </xdr:cNvSpPr>
        </xdr:nvSpPr>
        <xdr:spPr>
          <a:xfrm>
            <a:off x="-11743" y="-124787"/>
            <a:ext cx="11721" cy="6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12</a:t>
            </a:r>
          </a:p>
        </xdr:txBody>
      </xdr:sp>
      <xdr:sp>
        <xdr:nvSpPr>
          <xdr:cNvPr id="3" name="テキスト 2"/>
          <xdr:cNvSpPr txBox="1">
            <a:spLocks noChangeArrowheads="1"/>
          </xdr:cNvSpPr>
        </xdr:nvSpPr>
        <xdr:spPr>
          <a:xfrm>
            <a:off x="353" y="-124727"/>
            <a:ext cx="12096" cy="2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9
10
12
14
18</a:t>
            </a:r>
          </a:p>
        </xdr:txBody>
      </xdr:sp>
      <xdr:sp>
        <xdr:nvSpPr>
          <xdr:cNvPr id="4" name="Rectangle 4"/>
          <xdr:cNvSpPr>
            <a:spLocks/>
          </xdr:cNvSpPr>
        </xdr:nvSpPr>
        <xdr:spPr>
          <a:xfrm>
            <a:off x="2246" y="-124779"/>
            <a:ext cx="6429" cy="44"/>
          </a:xfrm>
          <a:prstGeom prst="rect">
            <a:avLst/>
          </a:prstGeom>
          <a:solidFill>
            <a:srgbClr val="80206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図形 5"/>
          <xdr:cNvSpPr>
            <a:spLocks/>
          </xdr:cNvSpPr>
        </xdr:nvSpPr>
        <xdr:spPr>
          <a:xfrm>
            <a:off x="3377" y="-124765"/>
            <a:ext cx="4536" cy="20"/>
          </a:xfrm>
          <a:custGeom>
            <a:pathLst>
              <a:path h="16384" w="16384">
                <a:moveTo>
                  <a:pt x="0" y="0"/>
                </a:moveTo>
                <a:lnTo>
                  <a:pt x="16384" y="0"/>
                </a:lnTo>
                <a:lnTo>
                  <a:pt x="7646" y="16384"/>
                </a:lnTo>
                <a:lnTo>
                  <a:pt x="0"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19050</xdr:colOff>
      <xdr:row>38</xdr:row>
      <xdr:rowOff>219075</xdr:rowOff>
    </xdr:from>
    <xdr:to>
      <xdr:col>4</xdr:col>
      <xdr:colOff>790575</xdr:colOff>
      <xdr:row>38</xdr:row>
      <xdr:rowOff>219075</xdr:rowOff>
    </xdr:to>
    <xdr:sp>
      <xdr:nvSpPr>
        <xdr:cNvPr id="6" name="Line 6"/>
        <xdr:cNvSpPr>
          <a:spLocks/>
        </xdr:cNvSpPr>
      </xdr:nvSpPr>
      <xdr:spPr>
        <a:xfrm>
          <a:off x="323850" y="7277100"/>
          <a:ext cx="2867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47625</xdr:rowOff>
    </xdr:from>
    <xdr:to>
      <xdr:col>15</xdr:col>
      <xdr:colOff>600075</xdr:colOff>
      <xdr:row>20</xdr:row>
      <xdr:rowOff>95250</xdr:rowOff>
    </xdr:to>
    <xdr:graphicFrame>
      <xdr:nvGraphicFramePr>
        <xdr:cNvPr id="1" name="Chart 1"/>
        <xdr:cNvGraphicFramePr/>
      </xdr:nvGraphicFramePr>
      <xdr:xfrm>
        <a:off x="114300" y="371475"/>
        <a:ext cx="6019800" cy="3095625"/>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21</xdr:row>
      <xdr:rowOff>9525</xdr:rowOff>
    </xdr:from>
    <xdr:to>
      <xdr:col>14</xdr:col>
      <xdr:colOff>133350</xdr:colOff>
      <xdr:row>27</xdr:row>
      <xdr:rowOff>28575</xdr:rowOff>
    </xdr:to>
    <xdr:sp>
      <xdr:nvSpPr>
        <xdr:cNvPr id="2" name="テキスト 5"/>
        <xdr:cNvSpPr txBox="1">
          <a:spLocks noChangeArrowheads="1"/>
        </xdr:cNvSpPr>
      </xdr:nvSpPr>
      <xdr:spPr>
        <a:xfrm>
          <a:off x="428625" y="3562350"/>
          <a:ext cx="4848225" cy="1104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１）グラフをダブルクリックしてオープンする。
２）トップメニューバーの書式の中のグラフの種類を選択する。
３）グラフの種類ウィンドウが開くのでその中で縦棒グループ選択してオプション
    ボタンをクリックする。
４）縦棒グループの書式設定ウィンドウが開くのでグラフの形式の中でお好みのも
    のを選択してＯＫ。</a:t>
          </a:r>
        </a:p>
      </xdr:txBody>
    </xdr:sp>
    <xdr:clientData/>
  </xdr:twoCellAnchor>
  <xdr:twoCellAnchor>
    <xdr:from>
      <xdr:col>16</xdr:col>
      <xdr:colOff>95250</xdr:colOff>
      <xdr:row>13</xdr:row>
      <xdr:rowOff>57150</xdr:rowOff>
    </xdr:from>
    <xdr:to>
      <xdr:col>21</xdr:col>
      <xdr:colOff>247650</xdr:colOff>
      <xdr:row>27</xdr:row>
      <xdr:rowOff>95250</xdr:rowOff>
    </xdr:to>
    <xdr:graphicFrame>
      <xdr:nvGraphicFramePr>
        <xdr:cNvPr id="3" name="Chart 3"/>
        <xdr:cNvGraphicFramePr/>
      </xdr:nvGraphicFramePr>
      <xdr:xfrm>
        <a:off x="6238875" y="2162175"/>
        <a:ext cx="3295650" cy="257175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0.2465</cdr:x>
      <cdr:y>0.01775</cdr:y>
    </cdr:from>
    <cdr:to>
      <cdr:x>0.90475</cdr:x>
      <cdr:y>0.143</cdr:y>
    </cdr:to>
    <cdr:sp>
      <cdr:nvSpPr>
        <cdr:cNvPr id="1" name="テキスト 1"/>
        <cdr:cNvSpPr txBox="1">
          <a:spLocks noChangeArrowheads="1"/>
        </cdr:cNvSpPr>
      </cdr:nvSpPr>
      <cdr:spPr>
        <a:xfrm>
          <a:off x="523875" y="28575"/>
          <a:ext cx="1409700" cy="25717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t>グラフの上に文字</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5</xdr:row>
      <xdr:rowOff>114300</xdr:rowOff>
    </xdr:from>
    <xdr:to>
      <xdr:col>4</xdr:col>
      <xdr:colOff>28575</xdr:colOff>
      <xdr:row>16</xdr:row>
      <xdr:rowOff>104775</xdr:rowOff>
    </xdr:to>
    <xdr:graphicFrame>
      <xdr:nvGraphicFramePr>
        <xdr:cNvPr id="1" name="Chart 1"/>
        <xdr:cNvGraphicFramePr/>
      </xdr:nvGraphicFramePr>
      <xdr:xfrm>
        <a:off x="76200" y="1085850"/>
        <a:ext cx="2114550" cy="208597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76200</xdr:colOff>
      <xdr:row>5</xdr:row>
      <xdr:rowOff>114300</xdr:rowOff>
    </xdr:from>
    <xdr:to>
      <xdr:col>7</xdr:col>
      <xdr:colOff>762000</xdr:colOff>
      <xdr:row>16</xdr:row>
      <xdr:rowOff>104775</xdr:rowOff>
    </xdr:to>
    <xdr:graphicFrame>
      <xdr:nvGraphicFramePr>
        <xdr:cNvPr id="2" name="Chart 2"/>
        <xdr:cNvGraphicFramePr/>
      </xdr:nvGraphicFramePr>
      <xdr:xfrm>
        <a:off x="2238375" y="1085850"/>
        <a:ext cx="2114550" cy="2085975"/>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9525</xdr:colOff>
      <xdr:row>22</xdr:row>
      <xdr:rowOff>114300</xdr:rowOff>
    </xdr:from>
    <xdr:to>
      <xdr:col>8</xdr:col>
      <xdr:colOff>342900</xdr:colOff>
      <xdr:row>35</xdr:row>
      <xdr:rowOff>66675</xdr:rowOff>
    </xdr:to>
    <xdr:graphicFrame>
      <xdr:nvGraphicFramePr>
        <xdr:cNvPr id="3" name="Chart 3"/>
        <xdr:cNvGraphicFramePr/>
      </xdr:nvGraphicFramePr>
      <xdr:xfrm>
        <a:off x="2647950" y="4333875"/>
        <a:ext cx="2124075" cy="20288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22</xdr:row>
      <xdr:rowOff>114300</xdr:rowOff>
    </xdr:from>
    <xdr:to>
      <xdr:col>4</xdr:col>
      <xdr:colOff>371475</xdr:colOff>
      <xdr:row>32</xdr:row>
      <xdr:rowOff>76200</xdr:rowOff>
    </xdr:to>
    <xdr:graphicFrame>
      <xdr:nvGraphicFramePr>
        <xdr:cNvPr id="4" name="Chart 4"/>
        <xdr:cNvGraphicFramePr/>
      </xdr:nvGraphicFramePr>
      <xdr:xfrm>
        <a:off x="419100" y="4333875"/>
        <a:ext cx="2114550" cy="1466850"/>
      </xdr:xfrm>
      <a:graphic>
        <a:graphicData uri="http://schemas.openxmlformats.org/drawingml/2006/chart">
          <c:chart xmlns:c="http://schemas.openxmlformats.org/drawingml/2006/chart" r:id="rId4"/>
        </a:graphicData>
      </a:graphic>
    </xdr:graphicFrame>
    <xdr:clientData/>
  </xdr:twoCellAnchor>
  <xdr:twoCellAnchor editAs="absolute">
    <xdr:from>
      <xdr:col>1</xdr:col>
      <xdr:colOff>9525</xdr:colOff>
      <xdr:row>38</xdr:row>
      <xdr:rowOff>28575</xdr:rowOff>
    </xdr:from>
    <xdr:to>
      <xdr:col>4</xdr:col>
      <xdr:colOff>381000</xdr:colOff>
      <xdr:row>49</xdr:row>
      <xdr:rowOff>0</xdr:rowOff>
    </xdr:to>
    <xdr:graphicFrame>
      <xdr:nvGraphicFramePr>
        <xdr:cNvPr id="5" name="Chart 5"/>
        <xdr:cNvGraphicFramePr/>
      </xdr:nvGraphicFramePr>
      <xdr:xfrm>
        <a:off x="428625" y="6905625"/>
        <a:ext cx="2114550" cy="2066925"/>
      </xdr:xfrm>
      <a:graphic>
        <a:graphicData uri="http://schemas.openxmlformats.org/drawingml/2006/chart">
          <c:chart xmlns:c="http://schemas.openxmlformats.org/drawingml/2006/chart" r:id="rId5"/>
        </a:graphicData>
      </a:graphic>
    </xdr:graphicFrame>
    <xdr:clientData/>
  </xdr:twoCellAnchor>
  <xdr:twoCellAnchor editAs="absolute">
    <xdr:from>
      <xdr:col>5</xdr:col>
      <xdr:colOff>390525</xdr:colOff>
      <xdr:row>38</xdr:row>
      <xdr:rowOff>28575</xdr:rowOff>
    </xdr:from>
    <xdr:to>
      <xdr:col>8</xdr:col>
      <xdr:colOff>742950</xdr:colOff>
      <xdr:row>49</xdr:row>
      <xdr:rowOff>0</xdr:rowOff>
    </xdr:to>
    <xdr:graphicFrame>
      <xdr:nvGraphicFramePr>
        <xdr:cNvPr id="6" name="Chart 6"/>
        <xdr:cNvGraphicFramePr/>
      </xdr:nvGraphicFramePr>
      <xdr:xfrm>
        <a:off x="3028950" y="6905625"/>
        <a:ext cx="2143125" cy="2066925"/>
      </xdr:xfrm>
      <a:graphic>
        <a:graphicData uri="http://schemas.openxmlformats.org/drawingml/2006/chart">
          <c:chart xmlns:c="http://schemas.openxmlformats.org/drawingml/2006/chart" r:id="rId6"/>
        </a:graphicData>
      </a:graphic>
    </xdr:graphicFrame>
    <xdr:clientData/>
  </xdr:twoCellAnchor>
  <xdr:twoCellAnchor>
    <xdr:from>
      <xdr:col>2</xdr:col>
      <xdr:colOff>133350</xdr:colOff>
      <xdr:row>38</xdr:row>
      <xdr:rowOff>123825</xdr:rowOff>
    </xdr:from>
    <xdr:to>
      <xdr:col>4</xdr:col>
      <xdr:colOff>142875</xdr:colOff>
      <xdr:row>39</xdr:row>
      <xdr:rowOff>180975</xdr:rowOff>
    </xdr:to>
    <xdr:sp>
      <xdr:nvSpPr>
        <xdr:cNvPr id="7" name="テキスト 15"/>
        <xdr:cNvSpPr txBox="1">
          <a:spLocks noChangeArrowheads="1"/>
        </xdr:cNvSpPr>
      </xdr:nvSpPr>
      <xdr:spPr>
        <a:xfrm>
          <a:off x="971550" y="7000875"/>
          <a:ext cx="13335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グラフの上に文字</a:t>
          </a:r>
        </a:p>
      </xdr:txBody>
    </xdr:sp>
    <xdr:clientData/>
  </xdr:twoCellAnchor>
  <xdr:twoCellAnchor>
    <xdr:from>
      <xdr:col>9</xdr:col>
      <xdr:colOff>142875</xdr:colOff>
      <xdr:row>50</xdr:row>
      <xdr:rowOff>76200</xdr:rowOff>
    </xdr:from>
    <xdr:to>
      <xdr:col>9</xdr:col>
      <xdr:colOff>600075</xdr:colOff>
      <xdr:row>53</xdr:row>
      <xdr:rowOff>47625</xdr:rowOff>
    </xdr:to>
    <xdr:grpSp>
      <xdr:nvGrpSpPr>
        <xdr:cNvPr id="8" name="Group 8"/>
        <xdr:cNvGrpSpPr>
          <a:grpSpLocks/>
        </xdr:cNvGrpSpPr>
      </xdr:nvGrpSpPr>
      <xdr:grpSpPr>
        <a:xfrm>
          <a:off x="5410200" y="9239250"/>
          <a:ext cx="457200" cy="542925"/>
          <a:chOff x="-73" y="-292227"/>
          <a:chExt cx="48" cy="216"/>
        </a:xfrm>
        <a:solidFill>
          <a:srgbClr val="FFFFFF"/>
        </a:solidFill>
      </xdr:grpSpPr>
      <xdr:sp>
        <xdr:nvSpPr>
          <xdr:cNvPr id="9" name="Rectangle 9"/>
          <xdr:cNvSpPr>
            <a:spLocks/>
          </xdr:cNvSpPr>
        </xdr:nvSpPr>
        <xdr:spPr>
          <a:xfrm>
            <a:off x="-73" y="-292227"/>
            <a:ext cx="48" cy="2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0"/>
          <xdr:cNvSpPr>
            <a:spLocks/>
          </xdr:cNvSpPr>
        </xdr:nvSpPr>
        <xdr:spPr>
          <a:xfrm>
            <a:off x="-63" y="-292179"/>
            <a:ext cx="27" cy="12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59" y="-292167"/>
            <a:ext cx="2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59" y="-292143"/>
            <a:ext cx="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3"/>
          <xdr:cNvSpPr>
            <a:spLocks/>
          </xdr:cNvSpPr>
        </xdr:nvSpPr>
        <xdr:spPr>
          <a:xfrm>
            <a:off x="-59" y="-292119"/>
            <a:ext cx="2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59" y="-292099"/>
            <a:ext cx="1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59" y="-292075"/>
            <a:ext cx="1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6"/>
          <xdr:cNvSpPr>
            <a:spLocks/>
          </xdr:cNvSpPr>
        </xdr:nvSpPr>
        <xdr:spPr>
          <a:xfrm>
            <a:off x="-59" y="-292063"/>
            <a:ext cx="2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685800</xdr:colOff>
      <xdr:row>5</xdr:row>
      <xdr:rowOff>152400</xdr:rowOff>
    </xdr:from>
    <xdr:to>
      <xdr:col>12</xdr:col>
      <xdr:colOff>295275</xdr:colOff>
      <xdr:row>16</xdr:row>
      <xdr:rowOff>152400</xdr:rowOff>
    </xdr:to>
    <xdr:graphicFrame>
      <xdr:nvGraphicFramePr>
        <xdr:cNvPr id="17" name="Chart 17"/>
        <xdr:cNvGraphicFramePr/>
      </xdr:nvGraphicFramePr>
      <xdr:xfrm>
        <a:off x="5953125" y="1123950"/>
        <a:ext cx="2124075" cy="2095500"/>
      </xdr:xfrm>
      <a:graphic>
        <a:graphicData uri="http://schemas.openxmlformats.org/drawingml/2006/chart">
          <c:chart xmlns:c="http://schemas.openxmlformats.org/drawingml/2006/chart" r:id="rId7"/>
        </a:graphicData>
      </a:graphic>
    </xdr:graphicFrame>
    <xdr:clientData/>
  </xdr:twoCellAnchor>
  <xdr:twoCellAnchor>
    <xdr:from>
      <xdr:col>8</xdr:col>
      <xdr:colOff>295275</xdr:colOff>
      <xdr:row>12</xdr:row>
      <xdr:rowOff>47625</xdr:rowOff>
    </xdr:from>
    <xdr:to>
      <xdr:col>9</xdr:col>
      <xdr:colOff>495300</xdr:colOff>
      <xdr:row>12</xdr:row>
      <xdr:rowOff>47625</xdr:rowOff>
    </xdr:to>
    <xdr:sp>
      <xdr:nvSpPr>
        <xdr:cNvPr id="18" name="Line 18"/>
        <xdr:cNvSpPr>
          <a:spLocks/>
        </xdr:cNvSpPr>
      </xdr:nvSpPr>
      <xdr:spPr>
        <a:xfrm>
          <a:off x="4724400" y="2352675"/>
          <a:ext cx="1038225" cy="0"/>
        </a:xfrm>
        <a:prstGeom prst="line">
          <a:avLst/>
        </a:prstGeom>
        <a:noFill/>
        <a:ln w="762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2</xdr:row>
      <xdr:rowOff>85725</xdr:rowOff>
    </xdr:from>
    <xdr:to>
      <xdr:col>10</xdr:col>
      <xdr:colOff>638175</xdr:colOff>
      <xdr:row>25</xdr:row>
      <xdr:rowOff>0</xdr:rowOff>
    </xdr:to>
    <xdr:graphicFrame>
      <xdr:nvGraphicFramePr>
        <xdr:cNvPr id="1" name="Chart 1"/>
        <xdr:cNvGraphicFramePr/>
      </xdr:nvGraphicFramePr>
      <xdr:xfrm>
        <a:off x="3848100" y="457200"/>
        <a:ext cx="3695700" cy="4086225"/>
      </xdr:xfrm>
      <a:graphic>
        <a:graphicData uri="http://schemas.openxmlformats.org/drawingml/2006/chart">
          <c:chart xmlns:c="http://schemas.openxmlformats.org/drawingml/2006/chart" r:id="rId1"/>
        </a:graphicData>
      </a:graphic>
    </xdr:graphicFrame>
    <xdr:clientData/>
  </xdr:twoCellAnchor>
  <xdr:twoCellAnchor>
    <xdr:from>
      <xdr:col>2</xdr:col>
      <xdr:colOff>171450</xdr:colOff>
      <xdr:row>15</xdr:row>
      <xdr:rowOff>28575</xdr:rowOff>
    </xdr:from>
    <xdr:to>
      <xdr:col>4</xdr:col>
      <xdr:colOff>790575</xdr:colOff>
      <xdr:row>25</xdr:row>
      <xdr:rowOff>76200</xdr:rowOff>
    </xdr:to>
    <xdr:graphicFrame>
      <xdr:nvGraphicFramePr>
        <xdr:cNvPr id="2" name="Chart 2"/>
        <xdr:cNvGraphicFramePr/>
      </xdr:nvGraphicFramePr>
      <xdr:xfrm>
        <a:off x="1009650" y="2762250"/>
        <a:ext cx="1657350" cy="1866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4</xdr:col>
      <xdr:colOff>714375</xdr:colOff>
      <xdr:row>2</xdr:row>
      <xdr:rowOff>76200</xdr:rowOff>
    </xdr:to>
    <xdr:sp>
      <xdr:nvSpPr>
        <xdr:cNvPr id="3" name="テキスト 4"/>
        <xdr:cNvSpPr txBox="1">
          <a:spLocks noChangeArrowheads="1"/>
        </xdr:cNvSpPr>
      </xdr:nvSpPr>
      <xdr:spPr>
        <a:xfrm>
          <a:off x="0" y="0"/>
          <a:ext cx="259080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FF"/>
              </a:solidFill>
            </a:rPr>
            <a:t>データの一部の詳細を表現したい。
ドーナツグラフの応用。</a:t>
          </a:r>
        </a:p>
      </xdr:txBody>
    </xdr:sp>
    <xdr:clientData/>
  </xdr:twoCellAnchor>
  <xdr:twoCellAnchor>
    <xdr:from>
      <xdr:col>1</xdr:col>
      <xdr:colOff>400050</xdr:colOff>
      <xdr:row>21</xdr:row>
      <xdr:rowOff>152400</xdr:rowOff>
    </xdr:from>
    <xdr:to>
      <xdr:col>2</xdr:col>
      <xdr:colOff>476250</xdr:colOff>
      <xdr:row>26</xdr:row>
      <xdr:rowOff>123825</xdr:rowOff>
    </xdr:to>
    <xdr:sp>
      <xdr:nvSpPr>
        <xdr:cNvPr id="4" name="Line 4"/>
        <xdr:cNvSpPr>
          <a:spLocks/>
        </xdr:cNvSpPr>
      </xdr:nvSpPr>
      <xdr:spPr>
        <a:xfrm flipV="1">
          <a:off x="742950" y="3990975"/>
          <a:ext cx="571500" cy="885825"/>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685800</xdr:colOff>
      <xdr:row>15</xdr:row>
      <xdr:rowOff>161925</xdr:rowOff>
    </xdr:from>
    <xdr:to>
      <xdr:col>6</xdr:col>
      <xdr:colOff>542925</xdr:colOff>
      <xdr:row>18</xdr:row>
      <xdr:rowOff>0</xdr:rowOff>
    </xdr:to>
    <xdr:sp>
      <xdr:nvSpPr>
        <xdr:cNvPr id="5" name="図形 7"/>
        <xdr:cNvSpPr>
          <a:spLocks/>
        </xdr:cNvSpPr>
      </xdr:nvSpPr>
      <xdr:spPr>
        <a:xfrm>
          <a:off x="2562225" y="2895600"/>
          <a:ext cx="1533525" cy="390525"/>
        </a:xfrm>
        <a:custGeom>
          <a:pathLst>
            <a:path h="16384" w="16384">
              <a:moveTo>
                <a:pt x="16384" y="8192"/>
              </a:moveTo>
              <a:lnTo>
                <a:pt x="11982" y="0"/>
              </a:lnTo>
              <a:lnTo>
                <a:pt x="11982" y="4096"/>
              </a:lnTo>
              <a:lnTo>
                <a:pt x="0" y="4096"/>
              </a:lnTo>
              <a:lnTo>
                <a:pt x="0" y="11776"/>
              </a:lnTo>
              <a:lnTo>
                <a:pt x="11982" y="11776"/>
              </a:lnTo>
              <a:lnTo>
                <a:pt x="11982" y="16384"/>
              </a:lnTo>
              <a:lnTo>
                <a:pt x="16384" y="8192"/>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33</xdr:row>
      <xdr:rowOff>66675</xdr:rowOff>
    </xdr:from>
    <xdr:to>
      <xdr:col>4</xdr:col>
      <xdr:colOff>457200</xdr:colOff>
      <xdr:row>47</xdr:row>
      <xdr:rowOff>28575</xdr:rowOff>
    </xdr:to>
    <xdr:pic>
      <xdr:nvPicPr>
        <xdr:cNvPr id="1" name="Picture 1"/>
        <xdr:cNvPicPr preferRelativeResize="1">
          <a:picLocks noChangeAspect="1"/>
        </xdr:cNvPicPr>
      </xdr:nvPicPr>
      <xdr:blipFill>
        <a:blip r:embed="rId1"/>
        <a:stretch>
          <a:fillRect/>
        </a:stretch>
      </xdr:blipFill>
      <xdr:spPr>
        <a:xfrm>
          <a:off x="38100" y="6038850"/>
          <a:ext cx="3771900" cy="2495550"/>
        </a:xfrm>
        <a:prstGeom prst="rect">
          <a:avLst/>
        </a:prstGeom>
        <a:noFill/>
        <a:ln w="1" cmpd="sng">
          <a:noFill/>
        </a:ln>
      </xdr:spPr>
    </xdr:pic>
    <xdr:clientData/>
  </xdr:twoCellAnchor>
  <xdr:twoCellAnchor>
    <xdr:from>
      <xdr:col>0</xdr:col>
      <xdr:colOff>552450</xdr:colOff>
      <xdr:row>26</xdr:row>
      <xdr:rowOff>161925</xdr:rowOff>
    </xdr:from>
    <xdr:to>
      <xdr:col>2</xdr:col>
      <xdr:colOff>219075</xdr:colOff>
      <xdr:row>35</xdr:row>
      <xdr:rowOff>171450</xdr:rowOff>
    </xdr:to>
    <xdr:sp>
      <xdr:nvSpPr>
        <xdr:cNvPr id="2" name="Line 2"/>
        <xdr:cNvSpPr>
          <a:spLocks/>
        </xdr:cNvSpPr>
      </xdr:nvSpPr>
      <xdr:spPr>
        <a:xfrm flipH="1" flipV="1">
          <a:off x="552450" y="4867275"/>
          <a:ext cx="1343025" cy="1638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21</xdr:row>
      <xdr:rowOff>95250</xdr:rowOff>
    </xdr:from>
    <xdr:to>
      <xdr:col>2</xdr:col>
      <xdr:colOff>666750</xdr:colOff>
      <xdr:row>37</xdr:row>
      <xdr:rowOff>76200</xdr:rowOff>
    </xdr:to>
    <xdr:sp>
      <xdr:nvSpPr>
        <xdr:cNvPr id="3" name="Line 3"/>
        <xdr:cNvSpPr>
          <a:spLocks/>
        </xdr:cNvSpPr>
      </xdr:nvSpPr>
      <xdr:spPr>
        <a:xfrm flipH="1" flipV="1">
          <a:off x="2162175" y="3895725"/>
          <a:ext cx="180975" cy="2876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6</xdr:row>
      <xdr:rowOff>95250</xdr:rowOff>
    </xdr:from>
    <xdr:to>
      <xdr:col>4</xdr:col>
      <xdr:colOff>314325</xdr:colOff>
      <xdr:row>20</xdr:row>
      <xdr:rowOff>133350</xdr:rowOff>
    </xdr:to>
    <xdr:graphicFrame>
      <xdr:nvGraphicFramePr>
        <xdr:cNvPr id="1" name="Chart 1"/>
        <xdr:cNvGraphicFramePr/>
      </xdr:nvGraphicFramePr>
      <xdr:xfrm>
        <a:off x="142875" y="1190625"/>
        <a:ext cx="3524250" cy="258127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xdr:row>
      <xdr:rowOff>85725</xdr:rowOff>
    </xdr:from>
    <xdr:to>
      <xdr:col>10</xdr:col>
      <xdr:colOff>333375</xdr:colOff>
      <xdr:row>17</xdr:row>
      <xdr:rowOff>57150</xdr:rowOff>
    </xdr:to>
    <xdr:graphicFrame>
      <xdr:nvGraphicFramePr>
        <xdr:cNvPr id="1" name="Chart 1"/>
        <xdr:cNvGraphicFramePr/>
      </xdr:nvGraphicFramePr>
      <xdr:xfrm>
        <a:off x="2943225" y="247650"/>
        <a:ext cx="3781425" cy="260032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0.64875</cdr:x>
      <cdr:y>0.0235</cdr:y>
    </cdr:from>
    <cdr:to>
      <cdr:x>1</cdr:x>
      <cdr:y>0.25225</cdr:y>
    </cdr:to>
    <cdr:sp>
      <cdr:nvSpPr>
        <cdr:cNvPr id="1" name="テキスト 1"/>
        <cdr:cNvSpPr txBox="1">
          <a:spLocks noChangeArrowheads="1"/>
        </cdr:cNvSpPr>
      </cdr:nvSpPr>
      <cdr:spPr>
        <a:xfrm>
          <a:off x="1733550" y="57150"/>
          <a:ext cx="942975" cy="619125"/>
        </a:xfrm>
        <a:prstGeom prst="rect">
          <a:avLst/>
        </a:prstGeom>
        <a:solidFill>
          <a:srgbClr val="FFFFFF"/>
        </a:solidFill>
        <a:ln w="0" cmpd="sng">
          <a:noFill/>
        </a:ln>
      </cdr:spPr>
      <cdr:txBody>
        <a:bodyPr vertOverflow="clip" wrap="square"/>
        <a:p>
          <a:pPr algn="l">
            <a:defRPr/>
          </a:pPr>
          <a:r>
            <a:rPr lang="en-US" cap="none" sz="1100" b="0" i="0" u="none" baseline="0"/>
            <a:t>散布図の
スムージング</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cdr:x>
      <cdr:y>0.0405</cdr:y>
    </cdr:from>
    <cdr:to>
      <cdr:x>0.99425</cdr:x>
      <cdr:y>0.2715</cdr:y>
    </cdr:to>
    <cdr:sp>
      <cdr:nvSpPr>
        <cdr:cNvPr id="1" name="テキスト 1"/>
        <cdr:cNvSpPr txBox="1">
          <a:spLocks noChangeArrowheads="1"/>
        </cdr:cNvSpPr>
      </cdr:nvSpPr>
      <cdr:spPr>
        <a:xfrm>
          <a:off x="3390900" y="85725"/>
          <a:ext cx="657225" cy="523875"/>
        </a:xfrm>
        <a:prstGeom prst="rect">
          <a:avLst/>
        </a:prstGeom>
        <a:noFill/>
        <a:ln w="1" cmpd="sng">
          <a:noFill/>
        </a:ln>
      </cdr:spPr>
      <cdr:txBody>
        <a:bodyPr vertOverflow="clip" wrap="square"/>
        <a:p>
          <a:pPr algn="l">
            <a:defRPr/>
          </a:pPr>
          <a:r>
            <a:rPr lang="en-US" cap="none" sz="1100" b="0" i="0" u="none" baseline="0"/>
            <a:t>棒グラフ</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0.6425</cdr:x>
      <cdr:y>0.0475</cdr:y>
    </cdr:from>
    <cdr:to>
      <cdr:x>1</cdr:x>
      <cdr:y>0.278</cdr:y>
    </cdr:to>
    <cdr:sp>
      <cdr:nvSpPr>
        <cdr:cNvPr id="1" name="テキスト 1"/>
        <cdr:cNvSpPr txBox="1">
          <a:spLocks noChangeArrowheads="1"/>
        </cdr:cNvSpPr>
      </cdr:nvSpPr>
      <cdr:spPr>
        <a:xfrm>
          <a:off x="1666875" y="123825"/>
          <a:ext cx="942975" cy="619125"/>
        </a:xfrm>
        <a:prstGeom prst="rect">
          <a:avLst/>
        </a:prstGeom>
        <a:solidFill>
          <a:srgbClr val="FFFF99"/>
        </a:solidFill>
        <a:ln w="1" cmpd="sng">
          <a:noFill/>
        </a:ln>
      </cdr:spPr>
      <cdr:txBody>
        <a:bodyPr vertOverflow="clip" wrap="square"/>
        <a:p>
          <a:pPr algn="l">
            <a:defRPr/>
          </a:pPr>
          <a:r>
            <a:rPr lang="en-US" cap="none" sz="1100" b="0" i="0" u="none" baseline="0"/>
            <a:t>散布図の
折れ線</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381000</xdr:colOff>
      <xdr:row>96</xdr:row>
      <xdr:rowOff>152400</xdr:rowOff>
    </xdr:from>
    <xdr:to>
      <xdr:col>7</xdr:col>
      <xdr:colOff>257175</xdr:colOff>
      <xdr:row>104</xdr:row>
      <xdr:rowOff>114300</xdr:rowOff>
    </xdr:to>
    <xdr:pic>
      <xdr:nvPicPr>
        <xdr:cNvPr id="1" name="Picture 49"/>
        <xdr:cNvPicPr preferRelativeResize="1">
          <a:picLocks noChangeAspect="1"/>
        </xdr:cNvPicPr>
      </xdr:nvPicPr>
      <xdr:blipFill>
        <a:blip r:embed="rId1"/>
        <a:stretch>
          <a:fillRect/>
        </a:stretch>
      </xdr:blipFill>
      <xdr:spPr>
        <a:xfrm>
          <a:off x="3724275" y="17868900"/>
          <a:ext cx="2390775" cy="1485900"/>
        </a:xfrm>
        <a:prstGeom prst="rect">
          <a:avLst/>
        </a:prstGeom>
        <a:noFill/>
        <a:ln w="9525" cmpd="sng">
          <a:noFill/>
        </a:ln>
      </xdr:spPr>
    </xdr:pic>
    <xdr:clientData/>
  </xdr:twoCellAnchor>
  <xdr:twoCellAnchor editAs="oneCell">
    <xdr:from>
      <xdr:col>1</xdr:col>
      <xdr:colOff>762000</xdr:colOff>
      <xdr:row>75</xdr:row>
      <xdr:rowOff>38100</xdr:rowOff>
    </xdr:from>
    <xdr:to>
      <xdr:col>5</xdr:col>
      <xdr:colOff>390525</xdr:colOff>
      <xdr:row>83</xdr:row>
      <xdr:rowOff>47625</xdr:rowOff>
    </xdr:to>
    <xdr:pic>
      <xdr:nvPicPr>
        <xdr:cNvPr id="2" name="ピクチャ 17"/>
        <xdr:cNvPicPr preferRelativeResize="1">
          <a:picLocks noChangeAspect="1"/>
        </xdr:cNvPicPr>
      </xdr:nvPicPr>
      <xdr:blipFill>
        <a:blip r:embed="rId2"/>
        <a:stretch>
          <a:fillRect/>
        </a:stretch>
      </xdr:blipFill>
      <xdr:spPr>
        <a:xfrm>
          <a:off x="1638300" y="13868400"/>
          <a:ext cx="2933700" cy="1533525"/>
        </a:xfrm>
        <a:prstGeom prst="rect">
          <a:avLst/>
        </a:prstGeom>
        <a:solidFill>
          <a:srgbClr val="FFFFFF"/>
        </a:solidFill>
        <a:ln w="9525" cmpd="sng">
          <a:solidFill>
            <a:srgbClr val="000000"/>
          </a:solidFill>
          <a:headEnd type="none"/>
          <a:tailEnd type="none"/>
        </a:ln>
      </xdr:spPr>
    </xdr:pic>
    <xdr:clientData/>
  </xdr:twoCellAnchor>
  <xdr:twoCellAnchor editAs="oneCell">
    <xdr:from>
      <xdr:col>3</xdr:col>
      <xdr:colOff>428625</xdr:colOff>
      <xdr:row>14</xdr:row>
      <xdr:rowOff>123825</xdr:rowOff>
    </xdr:from>
    <xdr:to>
      <xdr:col>5</xdr:col>
      <xdr:colOff>409575</xdr:colOff>
      <xdr:row>18</xdr:row>
      <xdr:rowOff>104775</xdr:rowOff>
    </xdr:to>
    <xdr:pic>
      <xdr:nvPicPr>
        <xdr:cNvPr id="3" name="ピクチャ 1"/>
        <xdr:cNvPicPr preferRelativeResize="1">
          <a:picLocks noChangeAspect="1"/>
        </xdr:cNvPicPr>
      </xdr:nvPicPr>
      <xdr:blipFill>
        <a:blip r:embed="rId3"/>
        <a:stretch>
          <a:fillRect/>
        </a:stretch>
      </xdr:blipFill>
      <xdr:spPr>
        <a:xfrm>
          <a:off x="2933700" y="2657475"/>
          <a:ext cx="1657350" cy="752475"/>
        </a:xfrm>
        <a:prstGeom prst="rect">
          <a:avLst/>
        </a:prstGeom>
        <a:solidFill>
          <a:srgbClr val="FFFFFF"/>
        </a:solidFill>
        <a:ln w="1" cmpd="sng">
          <a:noFill/>
        </a:ln>
      </xdr:spPr>
    </xdr:pic>
    <xdr:clientData/>
  </xdr:twoCellAnchor>
  <xdr:twoCellAnchor>
    <xdr:from>
      <xdr:col>4</xdr:col>
      <xdr:colOff>323850</xdr:colOff>
      <xdr:row>14</xdr:row>
      <xdr:rowOff>0</xdr:rowOff>
    </xdr:from>
    <xdr:to>
      <xdr:col>4</xdr:col>
      <xdr:colOff>466725</xdr:colOff>
      <xdr:row>16</xdr:row>
      <xdr:rowOff>76200</xdr:rowOff>
    </xdr:to>
    <xdr:sp>
      <xdr:nvSpPr>
        <xdr:cNvPr id="4" name="Line 3"/>
        <xdr:cNvSpPr>
          <a:spLocks/>
        </xdr:cNvSpPr>
      </xdr:nvSpPr>
      <xdr:spPr>
        <a:xfrm flipH="1">
          <a:off x="3667125" y="2533650"/>
          <a:ext cx="133350" cy="4572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771525</xdr:colOff>
      <xdr:row>43</xdr:row>
      <xdr:rowOff>180975</xdr:rowOff>
    </xdr:from>
    <xdr:to>
      <xdr:col>5</xdr:col>
      <xdr:colOff>752475</xdr:colOff>
      <xdr:row>47</xdr:row>
      <xdr:rowOff>171450</xdr:rowOff>
    </xdr:to>
    <xdr:pic>
      <xdr:nvPicPr>
        <xdr:cNvPr id="5" name="ピクチャ 4"/>
        <xdr:cNvPicPr preferRelativeResize="1">
          <a:picLocks noChangeAspect="1"/>
        </xdr:cNvPicPr>
      </xdr:nvPicPr>
      <xdr:blipFill>
        <a:blip r:embed="rId4"/>
        <a:stretch>
          <a:fillRect/>
        </a:stretch>
      </xdr:blipFill>
      <xdr:spPr>
        <a:xfrm>
          <a:off x="3276600" y="8105775"/>
          <a:ext cx="1657350" cy="752475"/>
        </a:xfrm>
        <a:prstGeom prst="rect">
          <a:avLst/>
        </a:prstGeom>
        <a:solidFill>
          <a:srgbClr val="FFFFFF"/>
        </a:solidFill>
        <a:ln w="1" cmpd="sng">
          <a:noFill/>
        </a:ln>
      </xdr:spPr>
    </xdr:pic>
    <xdr:clientData/>
  </xdr:twoCellAnchor>
  <xdr:twoCellAnchor>
    <xdr:from>
      <xdr:col>5</xdr:col>
      <xdr:colOff>19050</xdr:colOff>
      <xdr:row>43</xdr:row>
      <xdr:rowOff>47625</xdr:rowOff>
    </xdr:from>
    <xdr:to>
      <xdr:col>5</xdr:col>
      <xdr:colOff>685800</xdr:colOff>
      <xdr:row>45</xdr:row>
      <xdr:rowOff>114300</xdr:rowOff>
    </xdr:to>
    <xdr:sp>
      <xdr:nvSpPr>
        <xdr:cNvPr id="6" name="Line 5"/>
        <xdr:cNvSpPr>
          <a:spLocks/>
        </xdr:cNvSpPr>
      </xdr:nvSpPr>
      <xdr:spPr>
        <a:xfrm flipH="1">
          <a:off x="4200525" y="7972425"/>
          <a:ext cx="666750" cy="447675"/>
        </a:xfrm>
        <a:prstGeom prst="line">
          <a:avLst/>
        </a:prstGeom>
        <a:solidFill>
          <a:srgbClr val="FFFFFF"/>
        </a:solid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304800</xdr:colOff>
      <xdr:row>60</xdr:row>
      <xdr:rowOff>0</xdr:rowOff>
    </xdr:from>
    <xdr:to>
      <xdr:col>3</xdr:col>
      <xdr:colOff>714375</xdr:colOff>
      <xdr:row>62</xdr:row>
      <xdr:rowOff>76200</xdr:rowOff>
    </xdr:to>
    <xdr:pic>
      <xdr:nvPicPr>
        <xdr:cNvPr id="7" name="ピクチャ 6"/>
        <xdr:cNvPicPr preferRelativeResize="1">
          <a:picLocks noChangeAspect="1"/>
        </xdr:cNvPicPr>
      </xdr:nvPicPr>
      <xdr:blipFill>
        <a:blip r:embed="rId5"/>
        <a:stretch>
          <a:fillRect/>
        </a:stretch>
      </xdr:blipFill>
      <xdr:spPr>
        <a:xfrm>
          <a:off x="2809875" y="11049000"/>
          <a:ext cx="409575" cy="457200"/>
        </a:xfrm>
        <a:prstGeom prst="rect">
          <a:avLst/>
        </a:prstGeom>
        <a:solidFill>
          <a:srgbClr val="FFFFFF"/>
        </a:solidFill>
        <a:ln w="1" cmpd="sng">
          <a:noFill/>
        </a:ln>
      </xdr:spPr>
    </xdr:pic>
    <xdr:clientData/>
  </xdr:twoCellAnchor>
  <xdr:twoCellAnchor editAs="oneCell">
    <xdr:from>
      <xdr:col>3</xdr:col>
      <xdr:colOff>228600</xdr:colOff>
      <xdr:row>74</xdr:row>
      <xdr:rowOff>171450</xdr:rowOff>
    </xdr:from>
    <xdr:to>
      <xdr:col>3</xdr:col>
      <xdr:colOff>504825</xdr:colOff>
      <xdr:row>76</xdr:row>
      <xdr:rowOff>66675</xdr:rowOff>
    </xdr:to>
    <xdr:pic>
      <xdr:nvPicPr>
        <xdr:cNvPr id="8" name="ピクチャ 10"/>
        <xdr:cNvPicPr preferRelativeResize="1">
          <a:picLocks noChangeAspect="1"/>
        </xdr:cNvPicPr>
      </xdr:nvPicPr>
      <xdr:blipFill>
        <a:blip r:embed="rId6"/>
        <a:stretch>
          <a:fillRect/>
        </a:stretch>
      </xdr:blipFill>
      <xdr:spPr>
        <a:xfrm>
          <a:off x="2733675" y="13811250"/>
          <a:ext cx="276225" cy="285750"/>
        </a:xfrm>
        <a:prstGeom prst="rect">
          <a:avLst/>
        </a:prstGeom>
        <a:noFill/>
        <a:ln w="1" cmpd="sng">
          <a:noFill/>
        </a:ln>
      </xdr:spPr>
    </xdr:pic>
    <xdr:clientData/>
  </xdr:twoCellAnchor>
  <xdr:twoCellAnchor>
    <xdr:from>
      <xdr:col>3</xdr:col>
      <xdr:colOff>428625</xdr:colOff>
      <xdr:row>73</xdr:row>
      <xdr:rowOff>114300</xdr:rowOff>
    </xdr:from>
    <xdr:to>
      <xdr:col>4</xdr:col>
      <xdr:colOff>104775</xdr:colOff>
      <xdr:row>74</xdr:row>
      <xdr:rowOff>180975</xdr:rowOff>
    </xdr:to>
    <xdr:sp>
      <xdr:nvSpPr>
        <xdr:cNvPr id="9" name="Line 14"/>
        <xdr:cNvSpPr>
          <a:spLocks/>
        </xdr:cNvSpPr>
      </xdr:nvSpPr>
      <xdr:spPr>
        <a:xfrm flipH="1">
          <a:off x="2933700" y="13573125"/>
          <a:ext cx="514350" cy="247650"/>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752475</xdr:colOff>
      <xdr:row>73</xdr:row>
      <xdr:rowOff>76200</xdr:rowOff>
    </xdr:from>
    <xdr:to>
      <xdr:col>2</xdr:col>
      <xdr:colOff>38100</xdr:colOff>
      <xdr:row>75</xdr:row>
      <xdr:rowOff>123825</xdr:rowOff>
    </xdr:to>
    <xdr:sp>
      <xdr:nvSpPr>
        <xdr:cNvPr id="10" name="Line 18"/>
        <xdr:cNvSpPr>
          <a:spLocks/>
        </xdr:cNvSpPr>
      </xdr:nvSpPr>
      <xdr:spPr>
        <a:xfrm>
          <a:off x="1628775" y="13535025"/>
          <a:ext cx="190500" cy="419100"/>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98</xdr:row>
      <xdr:rowOff>76200</xdr:rowOff>
    </xdr:from>
    <xdr:to>
      <xdr:col>4</xdr:col>
      <xdr:colOff>762000</xdr:colOff>
      <xdr:row>102</xdr:row>
      <xdr:rowOff>28575</xdr:rowOff>
    </xdr:to>
    <xdr:sp>
      <xdr:nvSpPr>
        <xdr:cNvPr id="11" name="Line 34"/>
        <xdr:cNvSpPr>
          <a:spLocks/>
        </xdr:cNvSpPr>
      </xdr:nvSpPr>
      <xdr:spPr>
        <a:xfrm>
          <a:off x="2857500" y="18173700"/>
          <a:ext cx="1247775" cy="7143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714375</xdr:colOff>
      <xdr:row>102</xdr:row>
      <xdr:rowOff>76200</xdr:rowOff>
    </xdr:from>
    <xdr:to>
      <xdr:col>6</xdr:col>
      <xdr:colOff>38100</xdr:colOff>
      <xdr:row>104</xdr:row>
      <xdr:rowOff>114300</xdr:rowOff>
    </xdr:to>
    <xdr:sp>
      <xdr:nvSpPr>
        <xdr:cNvPr id="12" name="Line 36"/>
        <xdr:cNvSpPr>
          <a:spLocks/>
        </xdr:cNvSpPr>
      </xdr:nvSpPr>
      <xdr:spPr>
        <a:xfrm flipV="1">
          <a:off x="3219450" y="18935700"/>
          <a:ext cx="1838325" cy="4191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314325</xdr:colOff>
      <xdr:row>40</xdr:row>
      <xdr:rowOff>28575</xdr:rowOff>
    </xdr:from>
    <xdr:to>
      <xdr:col>13</xdr:col>
      <xdr:colOff>504825</xdr:colOff>
      <xdr:row>41</xdr:row>
      <xdr:rowOff>114300</xdr:rowOff>
    </xdr:to>
    <xdr:sp>
      <xdr:nvSpPr>
        <xdr:cNvPr id="13" name="Polygon 39"/>
        <xdr:cNvSpPr>
          <a:spLocks/>
        </xdr:cNvSpPr>
      </xdr:nvSpPr>
      <xdr:spPr>
        <a:xfrm rot="3648845">
          <a:off x="9467850" y="7381875"/>
          <a:ext cx="190500" cy="276225"/>
        </a:xfrm>
        <a:custGeom>
          <a:pathLst>
            <a:path h="87" w="122">
              <a:moveTo>
                <a:pt x="64" y="0"/>
              </a:moveTo>
              <a:lnTo>
                <a:pt x="0" y="42"/>
              </a:lnTo>
              <a:lnTo>
                <a:pt x="62" y="87"/>
              </a:lnTo>
              <a:lnTo>
                <a:pt x="50" y="54"/>
              </a:lnTo>
              <a:lnTo>
                <a:pt x="122" y="54"/>
              </a:lnTo>
              <a:lnTo>
                <a:pt x="121" y="31"/>
              </a:lnTo>
              <a:lnTo>
                <a:pt x="49" y="31"/>
              </a:lnTo>
              <a:lnTo>
                <a:pt x="64"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38</xdr:row>
      <xdr:rowOff>190500</xdr:rowOff>
    </xdr:from>
    <xdr:to>
      <xdr:col>13</xdr:col>
      <xdr:colOff>342900</xdr:colOff>
      <xdr:row>39</xdr:row>
      <xdr:rowOff>180975</xdr:rowOff>
    </xdr:to>
    <xdr:sp>
      <xdr:nvSpPr>
        <xdr:cNvPr id="14" name="Polygon 40"/>
        <xdr:cNvSpPr>
          <a:spLocks/>
        </xdr:cNvSpPr>
      </xdr:nvSpPr>
      <xdr:spPr>
        <a:xfrm>
          <a:off x="9305925" y="7153275"/>
          <a:ext cx="190500" cy="190500"/>
        </a:xfrm>
        <a:custGeom>
          <a:pathLst>
            <a:path h="122" w="125">
              <a:moveTo>
                <a:pt x="40" y="0"/>
              </a:moveTo>
              <a:lnTo>
                <a:pt x="40" y="42"/>
              </a:lnTo>
              <a:lnTo>
                <a:pt x="0" y="42"/>
              </a:lnTo>
              <a:lnTo>
                <a:pt x="0" y="82"/>
              </a:lnTo>
              <a:lnTo>
                <a:pt x="42" y="82"/>
              </a:lnTo>
              <a:lnTo>
                <a:pt x="42" y="122"/>
              </a:lnTo>
              <a:lnTo>
                <a:pt x="87" y="122"/>
              </a:lnTo>
              <a:lnTo>
                <a:pt x="87" y="82"/>
              </a:lnTo>
              <a:lnTo>
                <a:pt x="125" y="82"/>
              </a:lnTo>
              <a:lnTo>
                <a:pt x="125" y="42"/>
              </a:lnTo>
              <a:lnTo>
                <a:pt x="87" y="42"/>
              </a:lnTo>
              <a:lnTo>
                <a:pt x="87" y="0"/>
              </a:lnTo>
              <a:lnTo>
                <a:pt x="4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43</xdr:row>
      <xdr:rowOff>85725</xdr:rowOff>
    </xdr:from>
    <xdr:to>
      <xdr:col>14</xdr:col>
      <xdr:colOff>314325</xdr:colOff>
      <xdr:row>44</xdr:row>
      <xdr:rowOff>85725</xdr:rowOff>
    </xdr:to>
    <xdr:sp>
      <xdr:nvSpPr>
        <xdr:cNvPr id="15" name="Polygon 41"/>
        <xdr:cNvSpPr>
          <a:spLocks/>
        </xdr:cNvSpPr>
      </xdr:nvSpPr>
      <xdr:spPr>
        <a:xfrm>
          <a:off x="10115550" y="8010525"/>
          <a:ext cx="190500" cy="190500"/>
        </a:xfrm>
        <a:custGeom>
          <a:pathLst>
            <a:path h="122" w="125">
              <a:moveTo>
                <a:pt x="40" y="0"/>
              </a:moveTo>
              <a:lnTo>
                <a:pt x="40" y="42"/>
              </a:lnTo>
              <a:lnTo>
                <a:pt x="0" y="42"/>
              </a:lnTo>
              <a:lnTo>
                <a:pt x="0" y="82"/>
              </a:lnTo>
              <a:lnTo>
                <a:pt x="42" y="82"/>
              </a:lnTo>
              <a:lnTo>
                <a:pt x="42" y="122"/>
              </a:lnTo>
              <a:lnTo>
                <a:pt x="87" y="122"/>
              </a:lnTo>
              <a:lnTo>
                <a:pt x="87" y="82"/>
              </a:lnTo>
              <a:lnTo>
                <a:pt x="125" y="82"/>
              </a:lnTo>
              <a:lnTo>
                <a:pt x="125" y="42"/>
              </a:lnTo>
              <a:lnTo>
                <a:pt x="87" y="42"/>
              </a:lnTo>
              <a:lnTo>
                <a:pt x="87" y="0"/>
              </a:lnTo>
              <a:lnTo>
                <a:pt x="4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419100</xdr:colOff>
      <xdr:row>38</xdr:row>
      <xdr:rowOff>123825</xdr:rowOff>
    </xdr:from>
    <xdr:ext cx="171450" cy="228600"/>
    <xdr:sp>
      <xdr:nvSpPr>
        <xdr:cNvPr id="16" name="TextBox 43"/>
        <xdr:cNvSpPr txBox="1">
          <a:spLocks noChangeArrowheads="1"/>
        </xdr:cNvSpPr>
      </xdr:nvSpPr>
      <xdr:spPr>
        <a:xfrm>
          <a:off x="9572625" y="7086600"/>
          <a:ext cx="171450" cy="22860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200" b="0" i="0" u="none" baseline="0">
              <a:latin typeface="ＭＳ Ｐゴシック"/>
              <a:ea typeface="ＭＳ Ｐゴシック"/>
              <a:cs typeface="ＭＳ Ｐゴシック"/>
            </a:rPr>
            <a:t>１</a:t>
          </a:r>
        </a:p>
      </xdr:txBody>
    </xdr:sp>
    <xdr:clientData/>
  </xdr:oneCellAnchor>
  <xdr:oneCellAnchor>
    <xdr:from>
      <xdr:col>13</xdr:col>
      <xdr:colOff>485775</xdr:colOff>
      <xdr:row>40</xdr:row>
      <xdr:rowOff>152400</xdr:rowOff>
    </xdr:from>
    <xdr:ext cx="171450" cy="209550"/>
    <xdr:sp>
      <xdr:nvSpPr>
        <xdr:cNvPr id="17" name="TextBox 44"/>
        <xdr:cNvSpPr txBox="1">
          <a:spLocks noChangeArrowheads="1"/>
        </xdr:cNvSpPr>
      </xdr:nvSpPr>
      <xdr:spPr>
        <a:xfrm>
          <a:off x="9639300" y="7505700"/>
          <a:ext cx="171450" cy="20955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200" b="0" i="0" u="none" baseline="0">
              <a:latin typeface="ＭＳ Ｐゴシック"/>
              <a:ea typeface="ＭＳ Ｐゴシック"/>
              <a:cs typeface="ＭＳ Ｐゴシック"/>
            </a:rPr>
            <a:t>２</a:t>
          </a:r>
        </a:p>
      </xdr:txBody>
    </xdr:sp>
    <xdr:clientData/>
  </xdr:oneCellAnchor>
  <xdr:oneCellAnchor>
    <xdr:from>
      <xdr:col>14</xdr:col>
      <xdr:colOff>342900</xdr:colOff>
      <xdr:row>43</xdr:row>
      <xdr:rowOff>76200</xdr:rowOff>
    </xdr:from>
    <xdr:ext cx="200025" cy="228600"/>
    <xdr:sp>
      <xdr:nvSpPr>
        <xdr:cNvPr id="18" name="TextBox 45"/>
        <xdr:cNvSpPr txBox="1">
          <a:spLocks noChangeArrowheads="1"/>
        </xdr:cNvSpPr>
      </xdr:nvSpPr>
      <xdr:spPr>
        <a:xfrm>
          <a:off x="10334625" y="800100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３</a:t>
          </a:r>
        </a:p>
      </xdr:txBody>
    </xdr:sp>
    <xdr:clientData/>
  </xdr:oneCellAnchor>
  <xdr:twoCellAnchor editAs="oneCell">
    <xdr:from>
      <xdr:col>3</xdr:col>
      <xdr:colOff>333375</xdr:colOff>
      <xdr:row>63</xdr:row>
      <xdr:rowOff>66675</xdr:rowOff>
    </xdr:from>
    <xdr:to>
      <xdr:col>3</xdr:col>
      <xdr:colOff>742950</xdr:colOff>
      <xdr:row>65</xdr:row>
      <xdr:rowOff>123825</xdr:rowOff>
    </xdr:to>
    <xdr:pic>
      <xdr:nvPicPr>
        <xdr:cNvPr id="19" name="Picture 48"/>
        <xdr:cNvPicPr preferRelativeResize="1">
          <a:picLocks noChangeAspect="1"/>
        </xdr:cNvPicPr>
      </xdr:nvPicPr>
      <xdr:blipFill>
        <a:blip r:embed="rId7"/>
        <a:stretch>
          <a:fillRect/>
        </a:stretch>
      </xdr:blipFill>
      <xdr:spPr>
        <a:xfrm>
          <a:off x="2838450" y="11687175"/>
          <a:ext cx="409575" cy="438150"/>
        </a:xfrm>
        <a:prstGeom prst="rect">
          <a:avLst/>
        </a:prstGeom>
        <a:noFill/>
        <a:ln w="9525" cmpd="sng">
          <a:noFill/>
        </a:ln>
      </xdr:spPr>
    </xdr:pic>
    <xdr:clientData/>
  </xdr:twoCellAnchor>
  <xdr:oneCellAnchor>
    <xdr:from>
      <xdr:col>11</xdr:col>
      <xdr:colOff>371475</xdr:colOff>
      <xdr:row>29</xdr:row>
      <xdr:rowOff>28575</xdr:rowOff>
    </xdr:from>
    <xdr:ext cx="704850" cy="304800"/>
    <xdr:sp>
      <xdr:nvSpPr>
        <xdr:cNvPr id="20" name="TextBox 50"/>
        <xdr:cNvSpPr txBox="1">
          <a:spLocks noChangeArrowheads="1"/>
        </xdr:cNvSpPr>
      </xdr:nvSpPr>
      <xdr:spPr>
        <a:xfrm>
          <a:off x="8277225" y="5324475"/>
          <a:ext cx="704850" cy="304800"/>
        </a:xfrm>
        <a:prstGeom prst="rect">
          <a:avLst/>
        </a:prstGeom>
        <a:solidFill>
          <a:srgbClr val="FFFFFF"/>
        </a:solidFill>
        <a:ln w="9525" cmpd="sng">
          <a:noFill/>
        </a:ln>
      </xdr:spPr>
      <xdr:txBody>
        <a:bodyPr vertOverflow="clip" wrap="square">
          <a:spAutoFit/>
        </a:bodyPr>
        <a:p>
          <a:pPr algn="l">
            <a:defRPr/>
          </a:pPr>
          <a:r>
            <a:rPr lang="en-US" cap="none" sz="1600" b="0" i="0" u="none" baseline="0">
              <a:solidFill>
                <a:srgbClr val="FF0000"/>
              </a:solidFill>
              <a:latin typeface="ＭＳ Ｐゴシック"/>
              <a:ea typeface="ＭＳ Ｐゴシック"/>
              <a:cs typeface="ＭＳ Ｐゴシック"/>
            </a:rPr>
            <a:t>●裏技</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xdr:row>
      <xdr:rowOff>47625</xdr:rowOff>
    </xdr:from>
    <xdr:to>
      <xdr:col>15</xdr:col>
      <xdr:colOff>247650</xdr:colOff>
      <xdr:row>18</xdr:row>
      <xdr:rowOff>104775</xdr:rowOff>
    </xdr:to>
    <xdr:graphicFrame>
      <xdr:nvGraphicFramePr>
        <xdr:cNvPr id="1" name="Chart 1"/>
        <xdr:cNvGraphicFramePr/>
      </xdr:nvGraphicFramePr>
      <xdr:xfrm>
        <a:off x="5648325" y="381000"/>
        <a:ext cx="3886200" cy="27146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17</xdr:row>
      <xdr:rowOff>38100</xdr:rowOff>
    </xdr:from>
    <xdr:to>
      <xdr:col>4</xdr:col>
      <xdr:colOff>285750</xdr:colOff>
      <xdr:row>32</xdr:row>
      <xdr:rowOff>28575</xdr:rowOff>
    </xdr:to>
    <xdr:graphicFrame>
      <xdr:nvGraphicFramePr>
        <xdr:cNvPr id="2" name="Chart 2"/>
        <xdr:cNvGraphicFramePr/>
      </xdr:nvGraphicFramePr>
      <xdr:xfrm>
        <a:off x="85725" y="2847975"/>
        <a:ext cx="2676525" cy="270510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32</xdr:row>
      <xdr:rowOff>95250</xdr:rowOff>
    </xdr:from>
    <xdr:to>
      <xdr:col>7</xdr:col>
      <xdr:colOff>76200</xdr:colOff>
      <xdr:row>45</xdr:row>
      <xdr:rowOff>9525</xdr:rowOff>
    </xdr:to>
    <xdr:graphicFrame>
      <xdr:nvGraphicFramePr>
        <xdr:cNvPr id="3" name="Chart 3"/>
        <xdr:cNvGraphicFramePr/>
      </xdr:nvGraphicFramePr>
      <xdr:xfrm>
        <a:off x="333375" y="5619750"/>
        <a:ext cx="4076700" cy="2266950"/>
      </xdr:xfrm>
      <a:graphic>
        <a:graphicData uri="http://schemas.openxmlformats.org/drawingml/2006/chart">
          <c:chart xmlns:c="http://schemas.openxmlformats.org/drawingml/2006/chart" r:id="rId3"/>
        </a:graphicData>
      </a:graphic>
    </xdr:graphicFrame>
    <xdr:clientData/>
  </xdr:twoCellAnchor>
  <xdr:twoCellAnchor>
    <xdr:from>
      <xdr:col>4</xdr:col>
      <xdr:colOff>390525</xdr:colOff>
      <xdr:row>17</xdr:row>
      <xdr:rowOff>57150</xdr:rowOff>
    </xdr:from>
    <xdr:to>
      <xdr:col>8</xdr:col>
      <xdr:colOff>514350</xdr:colOff>
      <xdr:row>32</xdr:row>
      <xdr:rowOff>28575</xdr:rowOff>
    </xdr:to>
    <xdr:graphicFrame>
      <xdr:nvGraphicFramePr>
        <xdr:cNvPr id="4" name="Chart 4"/>
        <xdr:cNvGraphicFramePr/>
      </xdr:nvGraphicFramePr>
      <xdr:xfrm>
        <a:off x="2867025" y="2867025"/>
        <a:ext cx="2600325" cy="2686050"/>
      </xdr:xfrm>
      <a:graphic>
        <a:graphicData uri="http://schemas.openxmlformats.org/drawingml/2006/chart">
          <c:chart xmlns:c="http://schemas.openxmlformats.org/drawingml/2006/chart" r:id="rId4"/>
        </a:graphicData>
      </a:graphic>
    </xdr:graphicFrame>
    <xdr:clientData/>
  </xdr:twoCellAnchor>
  <xdr:twoCellAnchor>
    <xdr:from>
      <xdr:col>9</xdr:col>
      <xdr:colOff>152400</xdr:colOff>
      <xdr:row>27</xdr:row>
      <xdr:rowOff>57150</xdr:rowOff>
    </xdr:from>
    <xdr:to>
      <xdr:col>15</xdr:col>
      <xdr:colOff>142875</xdr:colOff>
      <xdr:row>45</xdr:row>
      <xdr:rowOff>76200</xdr:rowOff>
    </xdr:to>
    <xdr:grpSp>
      <xdr:nvGrpSpPr>
        <xdr:cNvPr id="5" name="Group 5"/>
        <xdr:cNvGrpSpPr>
          <a:grpSpLocks/>
        </xdr:cNvGrpSpPr>
      </xdr:nvGrpSpPr>
      <xdr:grpSpPr>
        <a:xfrm>
          <a:off x="5724525" y="4676775"/>
          <a:ext cx="3705225" cy="3276600"/>
          <a:chOff x="679" y="262"/>
          <a:chExt cx="431" cy="325"/>
        </a:xfrm>
        <a:solidFill>
          <a:srgbClr val="FFFFFF"/>
        </a:solidFill>
      </xdr:grpSpPr>
      <xdr:pic>
        <xdr:nvPicPr>
          <xdr:cNvPr id="6" name="Picture 6"/>
          <xdr:cNvPicPr preferRelativeResize="1">
            <a:picLocks noChangeAspect="1"/>
          </xdr:cNvPicPr>
        </xdr:nvPicPr>
        <xdr:blipFill>
          <a:blip r:embed="rId5"/>
          <a:stretch>
            <a:fillRect/>
          </a:stretch>
        </xdr:blipFill>
        <xdr:spPr>
          <a:xfrm>
            <a:off x="679" y="262"/>
            <a:ext cx="431" cy="289"/>
          </a:xfrm>
          <a:prstGeom prst="rect">
            <a:avLst/>
          </a:prstGeom>
          <a:noFill/>
          <a:ln w="1" cmpd="sng">
            <a:noFill/>
          </a:ln>
        </xdr:spPr>
      </xdr:pic>
      <xdr:sp>
        <xdr:nvSpPr>
          <xdr:cNvPr id="7" name="Polygon 7"/>
          <xdr:cNvSpPr>
            <a:spLocks/>
          </xdr:cNvSpPr>
        </xdr:nvSpPr>
        <xdr:spPr>
          <a:xfrm>
            <a:off x="692" y="479"/>
            <a:ext cx="114" cy="42"/>
          </a:xfrm>
          <a:custGeom>
            <a:pathLst>
              <a:path h="37" w="113">
                <a:moveTo>
                  <a:pt x="22" y="5"/>
                </a:moveTo>
                <a:cubicBezTo>
                  <a:pt x="35" y="1"/>
                  <a:pt x="66" y="6"/>
                  <a:pt x="80" y="7"/>
                </a:cubicBezTo>
                <a:cubicBezTo>
                  <a:pt x="89" y="10"/>
                  <a:pt x="100" y="14"/>
                  <a:pt x="108" y="19"/>
                </a:cubicBezTo>
                <a:cubicBezTo>
                  <a:pt x="110" y="23"/>
                  <a:pt x="113" y="31"/>
                  <a:pt x="113" y="31"/>
                </a:cubicBezTo>
                <a:cubicBezTo>
                  <a:pt x="112" y="35"/>
                  <a:pt x="110" y="36"/>
                  <a:pt x="106" y="37"/>
                </a:cubicBezTo>
                <a:cubicBezTo>
                  <a:pt x="85" y="36"/>
                  <a:pt x="63" y="34"/>
                  <a:pt x="42" y="33"/>
                </a:cubicBezTo>
                <a:cubicBezTo>
                  <a:pt x="36" y="32"/>
                  <a:pt x="31" y="31"/>
                  <a:pt x="25" y="30"/>
                </a:cubicBezTo>
                <a:cubicBezTo>
                  <a:pt x="20" y="26"/>
                  <a:pt x="13" y="27"/>
                  <a:pt x="7" y="23"/>
                </a:cubicBezTo>
                <a:cubicBezTo>
                  <a:pt x="3" y="18"/>
                  <a:pt x="0" y="14"/>
                  <a:pt x="7" y="9"/>
                </a:cubicBezTo>
                <a:cubicBezTo>
                  <a:pt x="13" y="0"/>
                  <a:pt x="9" y="3"/>
                  <a:pt x="22" y="5"/>
                </a:cubicBezTo>
                <a:close/>
              </a:path>
            </a:pathLst>
          </a:cu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Box 8"/>
          <xdr:cNvSpPr txBox="1">
            <a:spLocks noChangeArrowheads="1"/>
          </xdr:cNvSpPr>
        </xdr:nvSpPr>
        <xdr:spPr>
          <a:xfrm>
            <a:off x="693" y="547"/>
            <a:ext cx="324" cy="40"/>
          </a:xfrm>
          <a:prstGeom prst="rect">
            <a:avLst/>
          </a:prstGeom>
          <a:solidFill>
            <a:srgbClr val="FFFFFF"/>
          </a:solidFill>
          <a:ln w="9525" cmpd="sng">
            <a:noFill/>
          </a:ln>
        </xdr:spPr>
        <xdr:txBody>
          <a:bodyPr vertOverflow="clip" wrap="square">
            <a:spAutoFit/>
          </a:bodyPr>
          <a:p>
            <a:pPr algn="l">
              <a:defRPr/>
            </a:pPr>
            <a:r>
              <a:rPr lang="en-US" cap="none" sz="1100" b="0" i="0" u="none" baseline="0"/>
              <a:t>スムージングするとデータが少ない場合
変化が大きい場合は曲線が反対に振れる。</a:t>
            </a:r>
          </a:p>
        </xdr:txBody>
      </xdr:sp>
    </xdr:grpSp>
    <xdr:clientData/>
  </xdr:twoCellAnchor>
  <xdr:twoCellAnchor>
    <xdr:from>
      <xdr:col>7</xdr:col>
      <xdr:colOff>219075</xdr:colOff>
      <xdr:row>33</xdr:row>
      <xdr:rowOff>76200</xdr:rowOff>
    </xdr:from>
    <xdr:to>
      <xdr:col>8</xdr:col>
      <xdr:colOff>542925</xdr:colOff>
      <xdr:row>39</xdr:row>
      <xdr:rowOff>9525</xdr:rowOff>
    </xdr:to>
    <xdr:sp>
      <xdr:nvSpPr>
        <xdr:cNvPr id="9" name="AutoShape 9"/>
        <xdr:cNvSpPr>
          <a:spLocks/>
        </xdr:cNvSpPr>
      </xdr:nvSpPr>
      <xdr:spPr>
        <a:xfrm>
          <a:off x="4552950" y="5781675"/>
          <a:ext cx="942975" cy="1019175"/>
        </a:xfrm>
        <a:prstGeom prst="wedgeRoundRectCallout">
          <a:avLst>
            <a:gd name="adj1" fmla="val -61009"/>
            <a:gd name="adj2" fmla="val -12549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線を選んで
右クリックし
書式設定。
近似曲線も追加可能。</a:t>
          </a:r>
        </a:p>
      </xdr:txBody>
    </xdr:sp>
    <xdr:clientData/>
  </xdr:twoCellAnchor>
  <xdr:twoCellAnchor editAs="oneCell">
    <xdr:from>
      <xdr:col>9</xdr:col>
      <xdr:colOff>285750</xdr:colOff>
      <xdr:row>19</xdr:row>
      <xdr:rowOff>104775</xdr:rowOff>
    </xdr:from>
    <xdr:to>
      <xdr:col>12</xdr:col>
      <xdr:colOff>57150</xdr:colOff>
      <xdr:row>26</xdr:row>
      <xdr:rowOff>142875</xdr:rowOff>
    </xdr:to>
    <xdr:pic>
      <xdr:nvPicPr>
        <xdr:cNvPr id="10" name="Picture 10"/>
        <xdr:cNvPicPr preferRelativeResize="1">
          <a:picLocks noChangeAspect="1"/>
        </xdr:cNvPicPr>
      </xdr:nvPicPr>
      <xdr:blipFill>
        <a:blip r:embed="rId6"/>
        <a:stretch>
          <a:fillRect/>
        </a:stretch>
      </xdr:blipFill>
      <xdr:spPr>
        <a:xfrm>
          <a:off x="5857875" y="3276600"/>
          <a:ext cx="1628775" cy="1304925"/>
        </a:xfrm>
        <a:prstGeom prst="rect">
          <a:avLst/>
        </a:prstGeom>
        <a:noFill/>
        <a:ln w="1"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1</xdr:row>
      <xdr:rowOff>0</xdr:rowOff>
    </xdr:from>
    <xdr:to>
      <xdr:col>7</xdr:col>
      <xdr:colOff>742950</xdr:colOff>
      <xdr:row>11</xdr:row>
      <xdr:rowOff>19050</xdr:rowOff>
    </xdr:to>
    <xdr:graphicFrame>
      <xdr:nvGraphicFramePr>
        <xdr:cNvPr id="1" name="Chart 23"/>
        <xdr:cNvGraphicFramePr/>
      </xdr:nvGraphicFramePr>
      <xdr:xfrm>
        <a:off x="3914775" y="190500"/>
        <a:ext cx="3790950" cy="18288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752475</xdr:colOff>
      <xdr:row>13</xdr:row>
      <xdr:rowOff>171450</xdr:rowOff>
    </xdr:from>
    <xdr:to>
      <xdr:col>9</xdr:col>
      <xdr:colOff>257175</xdr:colOff>
      <xdr:row>22</xdr:row>
      <xdr:rowOff>19050</xdr:rowOff>
    </xdr:to>
    <xdr:pic>
      <xdr:nvPicPr>
        <xdr:cNvPr id="2" name="Picture 25"/>
        <xdr:cNvPicPr preferRelativeResize="1">
          <a:picLocks noChangeAspect="1"/>
        </xdr:cNvPicPr>
      </xdr:nvPicPr>
      <xdr:blipFill>
        <a:blip r:embed="rId2"/>
        <a:stretch>
          <a:fillRect/>
        </a:stretch>
      </xdr:blipFill>
      <xdr:spPr>
        <a:xfrm>
          <a:off x="6038850" y="2533650"/>
          <a:ext cx="2857500" cy="1590675"/>
        </a:xfrm>
        <a:prstGeom prst="rect">
          <a:avLst/>
        </a:prstGeom>
        <a:noFill/>
        <a:ln w="1"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0</xdr:row>
      <xdr:rowOff>0</xdr:rowOff>
    </xdr:from>
    <xdr:to>
      <xdr:col>8</xdr:col>
      <xdr:colOff>190500</xdr:colOff>
      <xdr:row>9</xdr:row>
      <xdr:rowOff>152400</xdr:rowOff>
    </xdr:to>
    <xdr:graphicFrame>
      <xdr:nvGraphicFramePr>
        <xdr:cNvPr id="1" name="Chart 1"/>
        <xdr:cNvGraphicFramePr/>
      </xdr:nvGraphicFramePr>
      <xdr:xfrm>
        <a:off x="1905000" y="0"/>
        <a:ext cx="4991100" cy="1800225"/>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10</xdr:row>
      <xdr:rowOff>142875</xdr:rowOff>
    </xdr:from>
    <xdr:to>
      <xdr:col>11</xdr:col>
      <xdr:colOff>571500</xdr:colOff>
      <xdr:row>26</xdr:row>
      <xdr:rowOff>47625</xdr:rowOff>
    </xdr:to>
    <xdr:graphicFrame>
      <xdr:nvGraphicFramePr>
        <xdr:cNvPr id="1" name="Chart 1"/>
        <xdr:cNvGraphicFramePr/>
      </xdr:nvGraphicFramePr>
      <xdr:xfrm>
        <a:off x="1971675" y="1838325"/>
        <a:ext cx="4829175" cy="2552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0</xdr:rowOff>
    </xdr:from>
    <xdr:to>
      <xdr:col>0</xdr:col>
      <xdr:colOff>0</xdr:colOff>
      <xdr:row>58</xdr:row>
      <xdr:rowOff>0</xdr:rowOff>
    </xdr:to>
    <xdr:graphicFrame>
      <xdr:nvGraphicFramePr>
        <xdr:cNvPr id="2" name="Chart 3"/>
        <xdr:cNvGraphicFramePr/>
      </xdr:nvGraphicFramePr>
      <xdr:xfrm>
        <a:off x="0" y="9829800"/>
        <a:ext cx="0" cy="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0.49775</cdr:x>
      <cdr:y>0.099</cdr:y>
    </cdr:from>
    <cdr:to>
      <cdr:x>0.57225</cdr:x>
      <cdr:y>0.2055</cdr:y>
    </cdr:to>
    <cdr:sp>
      <cdr:nvSpPr>
        <cdr:cNvPr id="1" name="Line 2"/>
        <cdr:cNvSpPr>
          <a:spLocks/>
        </cdr:cNvSpPr>
      </cdr:nvSpPr>
      <cdr:spPr>
        <a:xfrm flipH="1">
          <a:off x="2000250" y="219075"/>
          <a:ext cx="295275" cy="238125"/>
        </a:xfrm>
        <a:prstGeom prst="line">
          <a:avLst/>
        </a:prstGeom>
        <a:solidFill>
          <a:srgbClr val="FFFFFF"/>
        </a:solidFill>
        <a:ln w="9525" cmpd="sng">
          <a:solidFill>
            <a:srgbClr val="FF00FF"/>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0.57225</cdr:x>
      <cdr:y>0.099</cdr:y>
    </cdr:from>
    <cdr:to>
      <cdr:x>0.94425</cdr:x>
      <cdr:y>0.212</cdr:y>
    </cdr:to>
    <cdr:sp>
      <cdr:nvSpPr>
        <cdr:cNvPr id="2" name="テキスト 3"/>
        <cdr:cNvSpPr txBox="1">
          <a:spLocks noChangeArrowheads="1"/>
        </cdr:cNvSpPr>
      </cdr:nvSpPr>
      <cdr:spPr>
        <a:xfrm>
          <a:off x="2295525" y="219075"/>
          <a:ext cx="1495425" cy="257175"/>
        </a:xfrm>
        <a:prstGeom prst="rect">
          <a:avLst/>
        </a:prstGeom>
        <a:solidFill>
          <a:srgbClr val="FFFFFF"/>
        </a:solidFill>
        <a:ln w="9525" cmpd="sng">
          <a:noFill/>
        </a:ln>
      </cdr:spPr>
      <cdr:txBody>
        <a:bodyPr vertOverflow="clip" wrap="square">
          <a:spAutoFit/>
        </a:bodyPr>
        <a:p>
          <a:pPr algn="l">
            <a:defRPr/>
          </a:pPr>
          <a:r>
            <a:rPr lang="en-US" cap="none" sz="1200" b="0" i="0" u="none" baseline="0">
              <a:solidFill>
                <a:srgbClr val="FF00FF"/>
              </a:solidFill>
            </a:rPr>
            <a:t>グラフ上の文字矢印</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xdr:row>
      <xdr:rowOff>76200</xdr:rowOff>
    </xdr:from>
    <xdr:to>
      <xdr:col>8</xdr:col>
      <xdr:colOff>390525</xdr:colOff>
      <xdr:row>9</xdr:row>
      <xdr:rowOff>114300</xdr:rowOff>
    </xdr:to>
    <xdr:sp>
      <xdr:nvSpPr>
        <xdr:cNvPr id="1" name="テキスト 2"/>
        <xdr:cNvSpPr txBox="1">
          <a:spLocks noChangeArrowheads="1"/>
        </xdr:cNvSpPr>
      </xdr:nvSpPr>
      <xdr:spPr>
        <a:xfrm>
          <a:off x="1381125" y="257175"/>
          <a:ext cx="5600700" cy="1562100"/>
        </a:xfrm>
        <a:prstGeom prst="rect">
          <a:avLst/>
        </a:prstGeom>
        <a:noFill/>
        <a:ln w="1" cmpd="sng">
          <a:noFill/>
        </a:ln>
      </xdr:spPr>
      <xdr:txBody>
        <a:bodyPr vertOverflow="clip" wrap="square"/>
        <a:p>
          <a:pPr algn="l">
            <a:defRPr/>
          </a:pPr>
          <a:r>
            <a:rPr lang="en-US" cap="none" sz="1200" b="0" i="0" u="none" baseline="0">
              <a:latin typeface="ＭＳ Ｐゴシック"/>
              <a:ea typeface="ＭＳ Ｐゴシック"/>
              <a:cs typeface="ＭＳ Ｐゴシック"/>
            </a:rPr>
            <a:t>これはオンオフボタンなので必要な時のみ表示させ、
データエリアを広くとった方が見やすい。
ツールバーの基本メニューに入れておきましょう。
自分用のツール―設定「表示／ツールバー／設定／ツールバー／新規」
ツールバー名称をいれて設定。
チェックボックスＸのものは解除する。
あとは必要なものを選んでひきずってのせる。
</a:t>
          </a:r>
        </a:p>
      </xdr:txBody>
    </xdr:sp>
    <xdr:clientData/>
  </xdr:twoCellAnchor>
  <xdr:twoCellAnchor>
    <xdr:from>
      <xdr:col>3</xdr:col>
      <xdr:colOff>19050</xdr:colOff>
      <xdr:row>14</xdr:row>
      <xdr:rowOff>142875</xdr:rowOff>
    </xdr:from>
    <xdr:to>
      <xdr:col>9</xdr:col>
      <xdr:colOff>114300</xdr:colOff>
      <xdr:row>21</xdr:row>
      <xdr:rowOff>0</xdr:rowOff>
    </xdr:to>
    <xdr:sp>
      <xdr:nvSpPr>
        <xdr:cNvPr id="2" name="テキスト 4"/>
        <xdr:cNvSpPr txBox="1">
          <a:spLocks noChangeArrowheads="1"/>
        </xdr:cNvSpPr>
      </xdr:nvSpPr>
      <xdr:spPr>
        <a:xfrm>
          <a:off x="2495550" y="2809875"/>
          <a:ext cx="5048250" cy="1162050"/>
        </a:xfrm>
        <a:prstGeom prst="rect">
          <a:avLst/>
        </a:prstGeom>
        <a:solidFill>
          <a:srgbClr val="A0E0E0"/>
        </a:solidFill>
        <a:ln w="1"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枠の設定を変えるには、枠の縁をダブルクリックします。
右ボタンでもメニューがでます。
　注意：「ファイル／印刷プレビューで配置を確認してプリントしないと
　　　見た目とずれがあります。</a:t>
          </a:r>
        </a:p>
      </xdr:txBody>
    </xdr:sp>
    <xdr:clientData/>
  </xdr:twoCellAnchor>
  <xdr:twoCellAnchor>
    <xdr:from>
      <xdr:col>5</xdr:col>
      <xdr:colOff>38100</xdr:colOff>
      <xdr:row>26</xdr:row>
      <xdr:rowOff>123825</xdr:rowOff>
    </xdr:from>
    <xdr:to>
      <xdr:col>6</xdr:col>
      <xdr:colOff>28575</xdr:colOff>
      <xdr:row>27</xdr:row>
      <xdr:rowOff>9525</xdr:rowOff>
    </xdr:to>
    <xdr:sp>
      <xdr:nvSpPr>
        <xdr:cNvPr id="3" name="Line 7"/>
        <xdr:cNvSpPr>
          <a:spLocks/>
        </xdr:cNvSpPr>
      </xdr:nvSpPr>
      <xdr:spPr>
        <a:xfrm flipV="1">
          <a:off x="4114800" y="5019675"/>
          <a:ext cx="828675" cy="76200"/>
        </a:xfrm>
        <a:prstGeom prst="line">
          <a:avLst/>
        </a:prstGeom>
        <a:solidFill>
          <a:srgbClr val="FFFFFF"/>
        </a:solidFill>
        <a:ln w="1" cmpd="sng">
          <a:solidFill>
            <a:srgbClr val="FF00FF"/>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76200</xdr:rowOff>
    </xdr:from>
    <xdr:to>
      <xdr:col>1</xdr:col>
      <xdr:colOff>581025</xdr:colOff>
      <xdr:row>17</xdr:row>
      <xdr:rowOff>76200</xdr:rowOff>
    </xdr:to>
    <xdr:grpSp>
      <xdr:nvGrpSpPr>
        <xdr:cNvPr id="4" name="Group 12"/>
        <xdr:cNvGrpSpPr>
          <a:grpSpLocks/>
        </xdr:cNvGrpSpPr>
      </xdr:nvGrpSpPr>
      <xdr:grpSpPr>
        <a:xfrm>
          <a:off x="838200" y="2743200"/>
          <a:ext cx="581025" cy="571500"/>
          <a:chOff x="-24" y="-92820"/>
          <a:chExt cx="13847" cy="171"/>
        </a:xfrm>
        <a:solidFill>
          <a:srgbClr val="FFFFFF"/>
        </a:solidFill>
      </xdr:grpSpPr>
      <xdr:pic>
        <xdr:nvPicPr>
          <xdr:cNvPr id="5" name="ピクチャ 3"/>
          <xdr:cNvPicPr preferRelativeResize="1">
            <a:picLocks noChangeAspect="1"/>
          </xdr:cNvPicPr>
        </xdr:nvPicPr>
        <xdr:blipFill>
          <a:blip r:embed="rId1"/>
          <a:stretch>
            <a:fillRect/>
          </a:stretch>
        </xdr:blipFill>
        <xdr:spPr>
          <a:xfrm>
            <a:off x="-24" y="-92820"/>
            <a:ext cx="13847" cy="171"/>
          </a:xfrm>
          <a:prstGeom prst="rect">
            <a:avLst/>
          </a:prstGeom>
          <a:solidFill>
            <a:srgbClr val="FFFFFF"/>
          </a:solidFill>
          <a:ln w="1" cmpd="sng">
            <a:noFill/>
          </a:ln>
        </xdr:spPr>
      </xdr:pic>
      <xdr:sp>
        <xdr:nvSpPr>
          <xdr:cNvPr id="6" name="テキスト 11"/>
          <xdr:cNvSpPr txBox="1">
            <a:spLocks noChangeArrowheads="1"/>
          </xdr:cNvSpPr>
        </xdr:nvSpPr>
        <xdr:spPr>
          <a:xfrm>
            <a:off x="2344" y="-92791"/>
            <a:ext cx="4189" cy="71"/>
          </a:xfrm>
          <a:prstGeom prst="rect">
            <a:avLst/>
          </a:prstGeom>
          <a:solidFill>
            <a:srgbClr val="FFFFFF"/>
          </a:solidFill>
          <a:ln w="9525" cmpd="sng">
            <a:noFill/>
          </a:ln>
        </xdr:spPr>
        <xdr:txBody>
          <a:bodyPr vertOverflow="clip" wrap="square">
            <a:spAutoFit/>
          </a:bodyPr>
          <a:p>
            <a:pPr algn="l">
              <a:defRPr/>
            </a:pPr>
            <a:r>
              <a:rPr lang="en-US" cap="none" sz="1200" b="0" i="0" u="none" baseline="0">
                <a:latin typeface="ＭＳ Ｐゴシック"/>
                <a:ea typeface="ＭＳ Ｐゴシック"/>
                <a:cs typeface="ＭＳ Ｐゴシック"/>
              </a:rPr>
              <a:t>A</a:t>
            </a:r>
          </a:p>
        </xdr:txBody>
      </xdr:sp>
    </xdr:grpSp>
    <xdr:clientData/>
  </xdr:twoCellAnchor>
  <xdr:twoCellAnchor>
    <xdr:from>
      <xdr:col>3</xdr:col>
      <xdr:colOff>314325</xdr:colOff>
      <xdr:row>44</xdr:row>
      <xdr:rowOff>38100</xdr:rowOff>
    </xdr:from>
    <xdr:to>
      <xdr:col>8</xdr:col>
      <xdr:colOff>219075</xdr:colOff>
      <xdr:row>56</xdr:row>
      <xdr:rowOff>9525</xdr:rowOff>
    </xdr:to>
    <xdr:graphicFrame>
      <xdr:nvGraphicFramePr>
        <xdr:cNvPr id="7" name="Chart 13"/>
        <xdr:cNvGraphicFramePr/>
      </xdr:nvGraphicFramePr>
      <xdr:xfrm>
        <a:off x="2790825" y="8258175"/>
        <a:ext cx="4019550" cy="2276475"/>
      </xdr:xfrm>
      <a:graphic>
        <a:graphicData uri="http://schemas.openxmlformats.org/drawingml/2006/chart">
          <c:chart xmlns:c="http://schemas.openxmlformats.org/drawingml/2006/chart" r:id="rId2"/>
        </a:graphicData>
      </a:graphic>
    </xdr:graphicFrame>
    <xdr:clientData/>
  </xdr:twoCellAnchor>
  <xdr:oneCellAnchor>
    <xdr:from>
      <xdr:col>8</xdr:col>
      <xdr:colOff>0</xdr:colOff>
      <xdr:row>49</xdr:row>
      <xdr:rowOff>28575</xdr:rowOff>
    </xdr:from>
    <xdr:ext cx="85725" cy="238125"/>
    <xdr:sp>
      <xdr:nvSpPr>
        <xdr:cNvPr id="8" name="テキスト 14"/>
        <xdr:cNvSpPr txBox="1">
          <a:spLocks noChangeArrowheads="1"/>
        </xdr:cNvSpPr>
      </xdr:nvSpPr>
      <xdr:spPr>
        <a:xfrm>
          <a:off x="6591300" y="9220200"/>
          <a:ext cx="85725"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561975</xdr:colOff>
      <xdr:row>45</xdr:row>
      <xdr:rowOff>171450</xdr:rowOff>
    </xdr:from>
    <xdr:to>
      <xdr:col>5</xdr:col>
      <xdr:colOff>790575</xdr:colOff>
      <xdr:row>47</xdr:row>
      <xdr:rowOff>171450</xdr:rowOff>
    </xdr:to>
    <xdr:sp>
      <xdr:nvSpPr>
        <xdr:cNvPr id="9" name="Line 16"/>
        <xdr:cNvSpPr>
          <a:spLocks/>
        </xdr:cNvSpPr>
      </xdr:nvSpPr>
      <xdr:spPr>
        <a:xfrm flipH="1">
          <a:off x="4638675" y="8582025"/>
          <a:ext cx="228600" cy="4000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0</xdr:colOff>
      <xdr:row>44</xdr:row>
      <xdr:rowOff>123825</xdr:rowOff>
    </xdr:from>
    <xdr:ext cx="1885950" cy="238125"/>
    <xdr:sp>
      <xdr:nvSpPr>
        <xdr:cNvPr id="10" name="テキスト 17"/>
        <xdr:cNvSpPr txBox="1">
          <a:spLocks noChangeArrowheads="1"/>
        </xdr:cNvSpPr>
      </xdr:nvSpPr>
      <xdr:spPr>
        <a:xfrm>
          <a:off x="4914900" y="8343900"/>
          <a:ext cx="1885950" cy="238125"/>
        </a:xfrm>
        <a:prstGeom prst="rect">
          <a:avLst/>
        </a:prstGeom>
        <a:noFill/>
        <a:ln w="9525" cmpd="sng">
          <a:noFill/>
        </a:ln>
      </xdr:spPr>
      <xdr:txBody>
        <a:bodyPr vertOverflow="clip" wrap="square">
          <a:spAutoFit/>
        </a:bodyPr>
        <a:p>
          <a:pPr algn="l">
            <a:defRPr/>
          </a:pPr>
          <a:r>
            <a:rPr lang="en-US" cap="none" sz="1200" b="0" i="0" u="none" baseline="0">
              <a:latin typeface="ＭＳ Ｐゴシック"/>
              <a:ea typeface="ＭＳ Ｐゴシック"/>
              <a:cs typeface="ＭＳ Ｐゴシック"/>
            </a:rPr>
            <a:t>ワークシート上の文字と矢印</a:t>
          </a:r>
        </a:p>
      </xdr:txBody>
    </xdr:sp>
    <xdr:clientData/>
  </xdr:oneCellAnchor>
  <xdr:twoCellAnchor editAs="oneCell">
    <xdr:from>
      <xdr:col>6</xdr:col>
      <xdr:colOff>47625</xdr:colOff>
      <xdr:row>24</xdr:row>
      <xdr:rowOff>171450</xdr:rowOff>
    </xdr:from>
    <xdr:to>
      <xdr:col>8</xdr:col>
      <xdr:colOff>790575</xdr:colOff>
      <xdr:row>28</xdr:row>
      <xdr:rowOff>133350</xdr:rowOff>
    </xdr:to>
    <xdr:pic>
      <xdr:nvPicPr>
        <xdr:cNvPr id="11" name="Picture 31"/>
        <xdr:cNvPicPr preferRelativeResize="1">
          <a:picLocks noChangeAspect="1"/>
        </xdr:cNvPicPr>
      </xdr:nvPicPr>
      <xdr:blipFill>
        <a:blip r:embed="rId3"/>
        <a:stretch>
          <a:fillRect/>
        </a:stretch>
      </xdr:blipFill>
      <xdr:spPr>
        <a:xfrm>
          <a:off x="4962525" y="4686300"/>
          <a:ext cx="2419350" cy="733425"/>
        </a:xfrm>
        <a:prstGeom prst="rect">
          <a:avLst/>
        </a:prstGeom>
        <a:noFill/>
        <a:ln w="9525" cmpd="sng">
          <a:noFill/>
        </a:ln>
      </xdr:spPr>
    </xdr:pic>
    <xdr:clientData/>
  </xdr:twoCellAnchor>
  <xdr:twoCellAnchor editAs="oneCell">
    <xdr:from>
      <xdr:col>9</xdr:col>
      <xdr:colOff>485775</xdr:colOff>
      <xdr:row>36</xdr:row>
      <xdr:rowOff>38100</xdr:rowOff>
    </xdr:from>
    <xdr:to>
      <xdr:col>11</xdr:col>
      <xdr:colOff>561975</xdr:colOff>
      <xdr:row>39</xdr:row>
      <xdr:rowOff>0</xdr:rowOff>
    </xdr:to>
    <xdr:pic>
      <xdr:nvPicPr>
        <xdr:cNvPr id="12" name="Picture 32"/>
        <xdr:cNvPicPr preferRelativeResize="1">
          <a:picLocks noChangeAspect="1"/>
        </xdr:cNvPicPr>
      </xdr:nvPicPr>
      <xdr:blipFill>
        <a:blip r:embed="rId3"/>
        <a:stretch>
          <a:fillRect/>
        </a:stretch>
      </xdr:blipFill>
      <xdr:spPr>
        <a:xfrm>
          <a:off x="7915275" y="6772275"/>
          <a:ext cx="1752600" cy="533400"/>
        </a:xfrm>
        <a:prstGeom prst="rect">
          <a:avLst/>
        </a:prstGeom>
        <a:noFill/>
        <a:ln w="9525" cmpd="sng">
          <a:noFill/>
        </a:ln>
      </xdr:spPr>
    </xdr:pic>
    <xdr:clientData/>
  </xdr:twoCellAnchor>
  <xdr:twoCellAnchor editAs="oneCell">
    <xdr:from>
      <xdr:col>9</xdr:col>
      <xdr:colOff>304800</xdr:colOff>
      <xdr:row>1</xdr:row>
      <xdr:rowOff>85725</xdr:rowOff>
    </xdr:from>
    <xdr:to>
      <xdr:col>11</xdr:col>
      <xdr:colOff>228600</xdr:colOff>
      <xdr:row>17</xdr:row>
      <xdr:rowOff>76200</xdr:rowOff>
    </xdr:to>
    <xdr:pic>
      <xdr:nvPicPr>
        <xdr:cNvPr id="13" name="Picture 35"/>
        <xdr:cNvPicPr preferRelativeResize="1">
          <a:picLocks noChangeAspect="1"/>
        </xdr:cNvPicPr>
      </xdr:nvPicPr>
      <xdr:blipFill>
        <a:blip r:embed="rId4"/>
        <a:stretch>
          <a:fillRect/>
        </a:stretch>
      </xdr:blipFill>
      <xdr:spPr>
        <a:xfrm>
          <a:off x="7734300" y="266700"/>
          <a:ext cx="1600200" cy="3048000"/>
        </a:xfrm>
        <a:prstGeom prst="rect">
          <a:avLst/>
        </a:prstGeom>
        <a:noFill/>
        <a:ln w="1" cmpd="sng">
          <a:noFill/>
        </a:ln>
      </xdr:spPr>
    </xdr:pic>
    <xdr:clientData/>
  </xdr:twoCellAnchor>
  <xdr:twoCellAnchor editAs="oneCell">
    <xdr:from>
      <xdr:col>12</xdr:col>
      <xdr:colOff>0</xdr:colOff>
      <xdr:row>13</xdr:row>
      <xdr:rowOff>0</xdr:rowOff>
    </xdr:from>
    <xdr:to>
      <xdr:col>15</xdr:col>
      <xdr:colOff>200025</xdr:colOff>
      <xdr:row>15</xdr:row>
      <xdr:rowOff>142875</xdr:rowOff>
    </xdr:to>
    <xdr:pic>
      <xdr:nvPicPr>
        <xdr:cNvPr id="14" name="Picture 38"/>
        <xdr:cNvPicPr preferRelativeResize="1">
          <a:picLocks noChangeAspect="1"/>
        </xdr:cNvPicPr>
      </xdr:nvPicPr>
      <xdr:blipFill>
        <a:blip r:embed="rId5"/>
        <a:stretch>
          <a:fillRect/>
        </a:stretch>
      </xdr:blipFill>
      <xdr:spPr>
        <a:xfrm>
          <a:off x="9944100" y="2476500"/>
          <a:ext cx="2714625" cy="523875"/>
        </a:xfrm>
        <a:prstGeom prst="rect">
          <a:avLst/>
        </a:prstGeom>
        <a:noFill/>
        <a:ln w="1" cmpd="sng">
          <a:noFill/>
        </a:ln>
      </xdr:spPr>
    </xdr:pic>
    <xdr:clientData/>
  </xdr:twoCellAnchor>
  <xdr:twoCellAnchor>
    <xdr:from>
      <xdr:col>12</xdr:col>
      <xdr:colOff>533400</xdr:colOff>
      <xdr:row>13</xdr:row>
      <xdr:rowOff>0</xdr:rowOff>
    </xdr:from>
    <xdr:to>
      <xdr:col>13</xdr:col>
      <xdr:colOff>628650</xdr:colOff>
      <xdr:row>16</xdr:row>
      <xdr:rowOff>28575</xdr:rowOff>
    </xdr:to>
    <xdr:sp>
      <xdr:nvSpPr>
        <xdr:cNvPr id="15" name="Oval 40"/>
        <xdr:cNvSpPr>
          <a:spLocks/>
        </xdr:cNvSpPr>
      </xdr:nvSpPr>
      <xdr:spPr>
        <a:xfrm>
          <a:off x="10477500" y="2476500"/>
          <a:ext cx="933450" cy="600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xdr:row>
      <xdr:rowOff>114300</xdr:rowOff>
    </xdr:from>
    <xdr:to>
      <xdr:col>14</xdr:col>
      <xdr:colOff>561975</xdr:colOff>
      <xdr:row>11</xdr:row>
      <xdr:rowOff>0</xdr:rowOff>
    </xdr:to>
    <xdr:sp>
      <xdr:nvSpPr>
        <xdr:cNvPr id="16" name="AutoShape 42"/>
        <xdr:cNvSpPr>
          <a:spLocks/>
        </xdr:cNvSpPr>
      </xdr:nvSpPr>
      <xdr:spPr>
        <a:xfrm>
          <a:off x="11630025" y="1819275"/>
          <a:ext cx="552450" cy="266700"/>
        </a:xfrm>
        <a:prstGeom prst="wedgeRoundRectCallout">
          <a:avLst>
            <a:gd name="adj1" fmla="val -62069"/>
            <a:gd name="adj2" fmla="val 246296"/>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トリム</a:t>
          </a:r>
        </a:p>
      </xdr:txBody>
    </xdr:sp>
    <xdr:clientData/>
  </xdr:twoCellAnchor>
  <xdr:twoCellAnchor>
    <xdr:from>
      <xdr:col>13</xdr:col>
      <xdr:colOff>352425</xdr:colOff>
      <xdr:row>19</xdr:row>
      <xdr:rowOff>0</xdr:rowOff>
    </xdr:from>
    <xdr:to>
      <xdr:col>15</xdr:col>
      <xdr:colOff>419100</xdr:colOff>
      <xdr:row>24</xdr:row>
      <xdr:rowOff>85725</xdr:rowOff>
    </xdr:to>
    <xdr:sp>
      <xdr:nvSpPr>
        <xdr:cNvPr id="17" name="AutoShape 43"/>
        <xdr:cNvSpPr>
          <a:spLocks/>
        </xdr:cNvSpPr>
      </xdr:nvSpPr>
      <xdr:spPr>
        <a:xfrm>
          <a:off x="11134725" y="3609975"/>
          <a:ext cx="1743075" cy="1000125"/>
        </a:xfrm>
        <a:prstGeom prst="wedgeRoundRectCallout">
          <a:avLst>
            <a:gd name="adj1" fmla="val -58745"/>
            <a:gd name="adj2" fmla="val -109615"/>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貼り付けた画像が
暗かったり、ピンボケの時調整すると見やすくなる時があります。</a:t>
          </a:r>
        </a:p>
      </xdr:txBody>
    </xdr:sp>
    <xdr:clientData/>
  </xdr:twoCellAnchor>
  <xdr:twoCellAnchor>
    <xdr:from>
      <xdr:col>9</xdr:col>
      <xdr:colOff>609600</xdr:colOff>
      <xdr:row>14</xdr:row>
      <xdr:rowOff>28575</xdr:rowOff>
    </xdr:from>
    <xdr:to>
      <xdr:col>11</xdr:col>
      <xdr:colOff>161925</xdr:colOff>
      <xdr:row>15</xdr:row>
      <xdr:rowOff>85725</xdr:rowOff>
    </xdr:to>
    <xdr:sp>
      <xdr:nvSpPr>
        <xdr:cNvPr id="18" name="Oval 44"/>
        <xdr:cNvSpPr>
          <a:spLocks/>
        </xdr:cNvSpPr>
      </xdr:nvSpPr>
      <xdr:spPr>
        <a:xfrm>
          <a:off x="8039100" y="2695575"/>
          <a:ext cx="1228725" cy="2476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80</xdr:row>
      <xdr:rowOff>104775</xdr:rowOff>
    </xdr:from>
    <xdr:to>
      <xdr:col>7</xdr:col>
      <xdr:colOff>95250</xdr:colOff>
      <xdr:row>87</xdr:row>
      <xdr:rowOff>123825</xdr:rowOff>
    </xdr:to>
    <xdr:pic>
      <xdr:nvPicPr>
        <xdr:cNvPr id="1" name="Picture 1"/>
        <xdr:cNvPicPr preferRelativeResize="1">
          <a:picLocks noChangeAspect="1"/>
        </xdr:cNvPicPr>
      </xdr:nvPicPr>
      <xdr:blipFill>
        <a:blip r:embed="rId1"/>
        <a:stretch>
          <a:fillRect/>
        </a:stretch>
      </xdr:blipFill>
      <xdr:spPr>
        <a:xfrm>
          <a:off x="990600" y="15192375"/>
          <a:ext cx="4238625" cy="1295400"/>
        </a:xfrm>
        <a:prstGeom prst="rect">
          <a:avLst/>
        </a:prstGeom>
        <a:noFill/>
        <a:ln w="9525" cmpd="sng">
          <a:noFill/>
        </a:ln>
      </xdr:spPr>
    </xdr:pic>
    <xdr:clientData/>
  </xdr:twoCellAnchor>
  <xdr:twoCellAnchor>
    <xdr:from>
      <xdr:col>3</xdr:col>
      <xdr:colOff>447675</xdr:colOff>
      <xdr:row>8</xdr:row>
      <xdr:rowOff>9525</xdr:rowOff>
    </xdr:from>
    <xdr:to>
      <xdr:col>4</xdr:col>
      <xdr:colOff>504825</xdr:colOff>
      <xdr:row>9</xdr:row>
      <xdr:rowOff>180975</xdr:rowOff>
    </xdr:to>
    <xdr:grpSp>
      <xdr:nvGrpSpPr>
        <xdr:cNvPr id="2" name="Group 2"/>
        <xdr:cNvGrpSpPr>
          <a:grpSpLocks/>
        </xdr:cNvGrpSpPr>
      </xdr:nvGrpSpPr>
      <xdr:grpSpPr>
        <a:xfrm>
          <a:off x="2647950" y="1533525"/>
          <a:ext cx="790575" cy="352425"/>
          <a:chOff x="-7720" y="-142576"/>
          <a:chExt cx="21580" cy="324"/>
        </a:xfrm>
        <a:solidFill>
          <a:srgbClr val="FFFFFF"/>
        </a:solidFill>
      </xdr:grpSpPr>
      <xdr:sp>
        <xdr:nvSpPr>
          <xdr:cNvPr id="3" name="Line 3"/>
          <xdr:cNvSpPr>
            <a:spLocks/>
          </xdr:cNvSpPr>
        </xdr:nvSpPr>
        <xdr:spPr>
          <a:xfrm flipV="1">
            <a:off x="-7202" y="-142549"/>
            <a:ext cx="20539" cy="27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7720" y="-142297"/>
            <a:ext cx="1041" cy="4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12819" y="-142576"/>
            <a:ext cx="1041" cy="5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190500</xdr:colOff>
      <xdr:row>7</xdr:row>
      <xdr:rowOff>9525</xdr:rowOff>
    </xdr:from>
    <xdr:to>
      <xdr:col>5</xdr:col>
      <xdr:colOff>704850</xdr:colOff>
      <xdr:row>10</xdr:row>
      <xdr:rowOff>0</xdr:rowOff>
    </xdr:to>
    <xdr:grpSp>
      <xdr:nvGrpSpPr>
        <xdr:cNvPr id="6" name="Group 6"/>
        <xdr:cNvGrpSpPr>
          <a:grpSpLocks/>
        </xdr:cNvGrpSpPr>
      </xdr:nvGrpSpPr>
      <xdr:grpSpPr>
        <a:xfrm>
          <a:off x="3857625" y="1352550"/>
          <a:ext cx="514350" cy="542925"/>
          <a:chOff x="-57" y="-46406"/>
          <a:chExt cx="54" cy="168"/>
        </a:xfrm>
        <a:solidFill>
          <a:srgbClr val="FFFFFF"/>
        </a:solidFill>
      </xdr:grpSpPr>
      <xdr:sp>
        <xdr:nvSpPr>
          <xdr:cNvPr id="7" name="Rectangle 7"/>
          <xdr:cNvSpPr>
            <a:spLocks/>
          </xdr:cNvSpPr>
        </xdr:nvSpPr>
        <xdr:spPr>
          <a:xfrm>
            <a:off x="-55" y="-46397"/>
            <a:ext cx="50" cy="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8"/>
          <xdr:cNvSpPr>
            <a:spLocks/>
          </xdr:cNvSpPr>
        </xdr:nvSpPr>
        <xdr:spPr>
          <a:xfrm>
            <a:off x="-7" y="-46406"/>
            <a:ext cx="4" cy="1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31" y="-46256"/>
            <a:ext cx="4" cy="1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0"/>
          <xdr:cNvSpPr>
            <a:spLocks/>
          </xdr:cNvSpPr>
        </xdr:nvSpPr>
        <xdr:spPr>
          <a:xfrm>
            <a:off x="-7" y="-46253"/>
            <a:ext cx="4" cy="1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57" y="-46253"/>
            <a:ext cx="4" cy="1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2"/>
          <xdr:cNvSpPr>
            <a:spLocks/>
          </xdr:cNvSpPr>
        </xdr:nvSpPr>
        <xdr:spPr>
          <a:xfrm>
            <a:off x="-31" y="-46406"/>
            <a:ext cx="4" cy="1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13"/>
          <xdr:cNvSpPr>
            <a:spLocks/>
          </xdr:cNvSpPr>
        </xdr:nvSpPr>
        <xdr:spPr>
          <a:xfrm>
            <a:off x="-57" y="-46406"/>
            <a:ext cx="4" cy="1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
          <xdr:cNvSpPr>
            <a:spLocks/>
          </xdr:cNvSpPr>
        </xdr:nvSpPr>
        <xdr:spPr>
          <a:xfrm>
            <a:off x="-7" y="-46328"/>
            <a:ext cx="4" cy="1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15"/>
          <xdr:cNvSpPr>
            <a:spLocks/>
          </xdr:cNvSpPr>
        </xdr:nvSpPr>
        <xdr:spPr>
          <a:xfrm>
            <a:off x="-57" y="-46331"/>
            <a:ext cx="4" cy="1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247650</xdr:colOff>
      <xdr:row>4</xdr:row>
      <xdr:rowOff>114300</xdr:rowOff>
    </xdr:from>
    <xdr:to>
      <xdr:col>1</xdr:col>
      <xdr:colOff>85725</xdr:colOff>
      <xdr:row>6</xdr:row>
      <xdr:rowOff>38100</xdr:rowOff>
    </xdr:to>
    <xdr:sp>
      <xdr:nvSpPr>
        <xdr:cNvPr id="16" name="Line 16"/>
        <xdr:cNvSpPr>
          <a:spLocks/>
        </xdr:cNvSpPr>
      </xdr:nvSpPr>
      <xdr:spPr>
        <a:xfrm flipV="1">
          <a:off x="247650" y="885825"/>
          <a:ext cx="571500" cy="304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4</xdr:row>
      <xdr:rowOff>76200</xdr:rowOff>
    </xdr:from>
    <xdr:to>
      <xdr:col>2</xdr:col>
      <xdr:colOff>428625</xdr:colOff>
      <xdr:row>7</xdr:row>
      <xdr:rowOff>9525</xdr:rowOff>
    </xdr:to>
    <xdr:sp>
      <xdr:nvSpPr>
        <xdr:cNvPr id="17" name="Rectangle 17"/>
        <xdr:cNvSpPr>
          <a:spLocks/>
        </xdr:cNvSpPr>
      </xdr:nvSpPr>
      <xdr:spPr>
        <a:xfrm>
          <a:off x="1390650" y="847725"/>
          <a:ext cx="504825" cy="504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8</xdr:row>
      <xdr:rowOff>66675</xdr:rowOff>
    </xdr:from>
    <xdr:to>
      <xdr:col>6</xdr:col>
      <xdr:colOff>219075</xdr:colOff>
      <xdr:row>9</xdr:row>
      <xdr:rowOff>0</xdr:rowOff>
    </xdr:to>
    <xdr:grpSp>
      <xdr:nvGrpSpPr>
        <xdr:cNvPr id="18" name="Group 18"/>
        <xdr:cNvGrpSpPr>
          <a:grpSpLocks/>
        </xdr:cNvGrpSpPr>
      </xdr:nvGrpSpPr>
      <xdr:grpSpPr>
        <a:xfrm>
          <a:off x="4429125" y="1590675"/>
          <a:ext cx="190500" cy="114300"/>
          <a:chOff x="-20251" y="-166915"/>
          <a:chExt cx="10800" cy="132"/>
        </a:xfrm>
        <a:solidFill>
          <a:srgbClr val="FFFFFF"/>
        </a:solidFill>
      </xdr:grpSpPr>
      <xdr:sp>
        <xdr:nvSpPr>
          <xdr:cNvPr id="19" name="図形 20"/>
          <xdr:cNvSpPr>
            <a:spLocks/>
          </xdr:cNvSpPr>
        </xdr:nvSpPr>
        <xdr:spPr>
          <a:xfrm>
            <a:off x="-19711" y="-166915"/>
            <a:ext cx="10260" cy="110"/>
          </a:xfrm>
          <a:custGeom>
            <a:pathLst>
              <a:path h="16384" w="16384">
                <a:moveTo>
                  <a:pt x="0" y="8520"/>
                </a:moveTo>
                <a:lnTo>
                  <a:pt x="16384" y="8520"/>
                </a:lnTo>
                <a:lnTo>
                  <a:pt x="12624" y="0"/>
                </a:lnTo>
                <a:lnTo>
                  <a:pt x="12624" y="16384"/>
                </a:lnTo>
                <a:lnTo>
                  <a:pt x="15847" y="8520"/>
                </a:lnTo>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図形 21"/>
          <xdr:cNvSpPr>
            <a:spLocks/>
          </xdr:cNvSpPr>
        </xdr:nvSpPr>
        <xdr:spPr>
          <a:xfrm>
            <a:off x="-20251" y="-166915"/>
            <a:ext cx="2160" cy="132"/>
          </a:xfrm>
          <a:custGeom>
            <a:pathLst>
              <a:path h="16384" w="16384">
                <a:moveTo>
                  <a:pt x="0" y="8192"/>
                </a:moveTo>
                <a:lnTo>
                  <a:pt x="16384" y="0"/>
                </a:lnTo>
                <a:lnTo>
                  <a:pt x="16384" y="16384"/>
                </a:lnTo>
                <a:lnTo>
                  <a:pt x="0" y="8192"/>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361950</xdr:colOff>
      <xdr:row>7</xdr:row>
      <xdr:rowOff>66675</xdr:rowOff>
    </xdr:from>
    <xdr:to>
      <xdr:col>4</xdr:col>
      <xdr:colOff>485775</xdr:colOff>
      <xdr:row>8</xdr:row>
      <xdr:rowOff>28575</xdr:rowOff>
    </xdr:to>
    <xdr:grpSp>
      <xdr:nvGrpSpPr>
        <xdr:cNvPr id="21" name="Group 21"/>
        <xdr:cNvGrpSpPr>
          <a:grpSpLocks/>
        </xdr:cNvGrpSpPr>
      </xdr:nvGrpSpPr>
      <xdr:grpSpPr>
        <a:xfrm>
          <a:off x="3295650" y="1409700"/>
          <a:ext cx="133350" cy="142875"/>
          <a:chOff x="-39" y="-143337"/>
          <a:chExt cx="13" cy="150"/>
        </a:xfrm>
        <a:solidFill>
          <a:srgbClr val="FFFFFF"/>
        </a:solidFill>
      </xdr:grpSpPr>
      <xdr:sp>
        <xdr:nvSpPr>
          <xdr:cNvPr id="22" name="Line 22"/>
          <xdr:cNvSpPr>
            <a:spLocks/>
          </xdr:cNvSpPr>
        </xdr:nvSpPr>
        <xdr:spPr>
          <a:xfrm>
            <a:off x="-39" y="-143257"/>
            <a:ext cx="1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3"/>
          <xdr:cNvSpPr>
            <a:spLocks/>
          </xdr:cNvSpPr>
        </xdr:nvSpPr>
        <xdr:spPr>
          <a:xfrm>
            <a:off x="-32" y="-143337"/>
            <a:ext cx="0" cy="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704850</xdr:colOff>
      <xdr:row>10</xdr:row>
      <xdr:rowOff>47625</xdr:rowOff>
    </xdr:from>
    <xdr:to>
      <xdr:col>6</xdr:col>
      <xdr:colOff>104775</xdr:colOff>
      <xdr:row>11</xdr:row>
      <xdr:rowOff>47625</xdr:rowOff>
    </xdr:to>
    <xdr:grpSp>
      <xdr:nvGrpSpPr>
        <xdr:cNvPr id="24" name="Group 24"/>
        <xdr:cNvGrpSpPr>
          <a:grpSpLocks/>
        </xdr:cNvGrpSpPr>
      </xdr:nvGrpSpPr>
      <xdr:grpSpPr>
        <a:xfrm>
          <a:off x="4371975" y="1943100"/>
          <a:ext cx="133350" cy="190500"/>
          <a:chOff x="-660" y="-198705"/>
          <a:chExt cx="3640" cy="190"/>
        </a:xfrm>
        <a:solidFill>
          <a:srgbClr val="FFFFFF"/>
        </a:solidFill>
      </xdr:grpSpPr>
      <xdr:sp>
        <xdr:nvSpPr>
          <xdr:cNvPr id="25" name="図形 31"/>
          <xdr:cNvSpPr>
            <a:spLocks/>
          </xdr:cNvSpPr>
        </xdr:nvSpPr>
        <xdr:spPr>
          <a:xfrm>
            <a:off x="-660" y="-198705"/>
            <a:ext cx="2080" cy="60"/>
          </a:xfrm>
          <a:custGeom>
            <a:pathLst>
              <a:path h="16384" w="16384">
                <a:moveTo>
                  <a:pt x="3072" y="0"/>
                </a:moveTo>
                <a:lnTo>
                  <a:pt x="16384" y="0"/>
                </a:lnTo>
                <a:lnTo>
                  <a:pt x="0" y="16384"/>
                </a:lnTo>
                <a:lnTo>
                  <a:pt x="3072"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図形 32"/>
          <xdr:cNvSpPr>
            <a:spLocks/>
          </xdr:cNvSpPr>
        </xdr:nvSpPr>
        <xdr:spPr>
          <a:xfrm>
            <a:off x="-140" y="-198705"/>
            <a:ext cx="3120" cy="190"/>
          </a:xfrm>
          <a:custGeom>
            <a:pathLst>
              <a:path h="16384" w="16384">
                <a:moveTo>
                  <a:pt x="0" y="0"/>
                </a:moveTo>
                <a:lnTo>
                  <a:pt x="14418" y="16384"/>
                </a:lnTo>
                <a:lnTo>
                  <a:pt x="16384" y="11083"/>
                </a:lnTo>
                <a:lnTo>
                  <a:pt x="7864" y="15420"/>
                </a:lnTo>
                <a:lnTo>
                  <a:pt x="14418" y="15420"/>
                </a:lnTo>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76200</xdr:colOff>
      <xdr:row>4</xdr:row>
      <xdr:rowOff>76200</xdr:rowOff>
    </xdr:from>
    <xdr:to>
      <xdr:col>1</xdr:col>
      <xdr:colOff>514350</xdr:colOff>
      <xdr:row>6</xdr:row>
      <xdr:rowOff>152400</xdr:rowOff>
    </xdr:to>
    <xdr:sp>
      <xdr:nvSpPr>
        <xdr:cNvPr id="27" name="Oval 27"/>
        <xdr:cNvSpPr>
          <a:spLocks/>
        </xdr:cNvSpPr>
      </xdr:nvSpPr>
      <xdr:spPr>
        <a:xfrm>
          <a:off x="809625" y="847725"/>
          <a:ext cx="438150" cy="457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47625</xdr:rowOff>
    </xdr:from>
    <xdr:to>
      <xdr:col>7</xdr:col>
      <xdr:colOff>295275</xdr:colOff>
      <xdr:row>9</xdr:row>
      <xdr:rowOff>76200</xdr:rowOff>
    </xdr:to>
    <xdr:sp>
      <xdr:nvSpPr>
        <xdr:cNvPr id="28" name="テキスト 35"/>
        <xdr:cNvSpPr txBox="1">
          <a:spLocks noChangeArrowheads="1"/>
        </xdr:cNvSpPr>
      </xdr:nvSpPr>
      <xdr:spPr>
        <a:xfrm>
          <a:off x="4695825" y="1571625"/>
          <a:ext cx="7334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巾の変形</a:t>
          </a:r>
        </a:p>
      </xdr:txBody>
    </xdr:sp>
    <xdr:clientData/>
  </xdr:twoCellAnchor>
  <xdr:twoCellAnchor>
    <xdr:from>
      <xdr:col>6</xdr:col>
      <xdr:colOff>142875</xdr:colOff>
      <xdr:row>10</xdr:row>
      <xdr:rowOff>180975</xdr:rowOff>
    </xdr:from>
    <xdr:to>
      <xdr:col>7</xdr:col>
      <xdr:colOff>171450</xdr:colOff>
      <xdr:row>12</xdr:row>
      <xdr:rowOff>0</xdr:rowOff>
    </xdr:to>
    <xdr:sp>
      <xdr:nvSpPr>
        <xdr:cNvPr id="29" name="テキスト 36"/>
        <xdr:cNvSpPr txBox="1">
          <a:spLocks noChangeArrowheads="1"/>
        </xdr:cNvSpPr>
      </xdr:nvSpPr>
      <xdr:spPr>
        <a:xfrm>
          <a:off x="4543425" y="2076450"/>
          <a:ext cx="7620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拡大縮小変形</a:t>
          </a:r>
        </a:p>
      </xdr:txBody>
    </xdr:sp>
    <xdr:clientData/>
  </xdr:twoCellAnchor>
  <xdr:twoCellAnchor>
    <xdr:from>
      <xdr:col>0</xdr:col>
      <xdr:colOff>266700</xdr:colOff>
      <xdr:row>19</xdr:row>
      <xdr:rowOff>123825</xdr:rowOff>
    </xdr:from>
    <xdr:to>
      <xdr:col>1</xdr:col>
      <xdr:colOff>504825</xdr:colOff>
      <xdr:row>23</xdr:row>
      <xdr:rowOff>28575</xdr:rowOff>
    </xdr:to>
    <xdr:sp>
      <xdr:nvSpPr>
        <xdr:cNvPr id="30" name="テキスト 37"/>
        <xdr:cNvSpPr txBox="1">
          <a:spLocks noChangeArrowheads="1"/>
        </xdr:cNvSpPr>
      </xdr:nvSpPr>
      <xdr:spPr>
        <a:xfrm>
          <a:off x="266700" y="3724275"/>
          <a:ext cx="971550" cy="62865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t>下地を透明に
塗りつぶし無</a:t>
          </a:r>
        </a:p>
      </xdr:txBody>
    </xdr:sp>
    <xdr:clientData/>
  </xdr:twoCellAnchor>
  <xdr:twoCellAnchor>
    <xdr:from>
      <xdr:col>1</xdr:col>
      <xdr:colOff>523875</xdr:colOff>
      <xdr:row>19</xdr:row>
      <xdr:rowOff>180975</xdr:rowOff>
    </xdr:from>
    <xdr:to>
      <xdr:col>2</xdr:col>
      <xdr:colOff>466725</xdr:colOff>
      <xdr:row>21</xdr:row>
      <xdr:rowOff>114300</xdr:rowOff>
    </xdr:to>
    <xdr:sp>
      <xdr:nvSpPr>
        <xdr:cNvPr id="31" name="テキスト 38"/>
        <xdr:cNvSpPr txBox="1">
          <a:spLocks noChangeArrowheads="1"/>
        </xdr:cNvSpPr>
      </xdr:nvSpPr>
      <xdr:spPr>
        <a:xfrm>
          <a:off x="1257300" y="3781425"/>
          <a:ext cx="676275" cy="295275"/>
        </a:xfrm>
        <a:prstGeom prst="rect">
          <a:avLst/>
        </a:prstGeom>
        <a:solidFill>
          <a:srgbClr val="FFFFFF"/>
        </a:solidFill>
        <a:ln w="1" cmpd="sng">
          <a:noFill/>
        </a:ln>
      </xdr:spPr>
      <xdr:txBody>
        <a:bodyPr vertOverflow="clip" wrap="square"/>
        <a:p>
          <a:pPr algn="l">
            <a:defRPr/>
          </a:pPr>
          <a:r>
            <a:rPr lang="en-US" cap="none" sz="1200" b="0" i="0" u="none" baseline="0"/>
            <a:t>輪郭無</a:t>
          </a:r>
        </a:p>
      </xdr:txBody>
    </xdr:sp>
    <xdr:clientData/>
  </xdr:twoCellAnchor>
  <xdr:twoCellAnchor>
    <xdr:from>
      <xdr:col>2</xdr:col>
      <xdr:colOff>428625</xdr:colOff>
      <xdr:row>20</xdr:row>
      <xdr:rowOff>0</xdr:rowOff>
    </xdr:from>
    <xdr:to>
      <xdr:col>3</xdr:col>
      <xdr:colOff>371475</xdr:colOff>
      <xdr:row>22</xdr:row>
      <xdr:rowOff>57150</xdr:rowOff>
    </xdr:to>
    <xdr:sp>
      <xdr:nvSpPr>
        <xdr:cNvPr id="32" name="テキスト 39"/>
        <xdr:cNvSpPr txBox="1">
          <a:spLocks noChangeArrowheads="1"/>
        </xdr:cNvSpPr>
      </xdr:nvSpPr>
      <xdr:spPr>
        <a:xfrm>
          <a:off x="1895475" y="3781425"/>
          <a:ext cx="67627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影付き
影のボタン</a:t>
          </a:r>
        </a:p>
      </xdr:txBody>
    </xdr:sp>
    <xdr:clientData/>
  </xdr:twoCellAnchor>
  <xdr:twoCellAnchor>
    <xdr:from>
      <xdr:col>3</xdr:col>
      <xdr:colOff>438150</xdr:colOff>
      <xdr:row>19</xdr:row>
      <xdr:rowOff>171450</xdr:rowOff>
    </xdr:from>
    <xdr:to>
      <xdr:col>5</xdr:col>
      <xdr:colOff>9525</xdr:colOff>
      <xdr:row>23</xdr:row>
      <xdr:rowOff>133350</xdr:rowOff>
    </xdr:to>
    <xdr:sp>
      <xdr:nvSpPr>
        <xdr:cNvPr id="33" name="テキスト 40"/>
        <xdr:cNvSpPr txBox="1">
          <a:spLocks noChangeArrowheads="1"/>
        </xdr:cNvSpPr>
      </xdr:nvSpPr>
      <xdr:spPr>
        <a:xfrm>
          <a:off x="2638425" y="3771900"/>
          <a:ext cx="1038225" cy="6858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角を丸くする。
選ぶと黄色のマークが出る。</a:t>
          </a:r>
        </a:p>
      </xdr:txBody>
    </xdr:sp>
    <xdr:clientData/>
  </xdr:twoCellAnchor>
  <xdr:twoCellAnchor>
    <xdr:from>
      <xdr:col>5</xdr:col>
      <xdr:colOff>161925</xdr:colOff>
      <xdr:row>19</xdr:row>
      <xdr:rowOff>161925</xdr:rowOff>
    </xdr:from>
    <xdr:to>
      <xdr:col>6</xdr:col>
      <xdr:colOff>542925</xdr:colOff>
      <xdr:row>23</xdr:row>
      <xdr:rowOff>9525</xdr:rowOff>
    </xdr:to>
    <xdr:sp>
      <xdr:nvSpPr>
        <xdr:cNvPr id="34" name="テキスト 41"/>
        <xdr:cNvSpPr txBox="1">
          <a:spLocks noChangeArrowheads="1"/>
        </xdr:cNvSpPr>
      </xdr:nvSpPr>
      <xdr:spPr>
        <a:xfrm>
          <a:off x="3829050" y="3762375"/>
          <a:ext cx="1114425" cy="571500"/>
        </a:xfrm>
        <a:prstGeom prst="rect">
          <a:avLst/>
        </a:prstGeom>
        <a:solidFill>
          <a:srgbClr val="FFFFFF"/>
        </a:solidFill>
        <a:ln w="24765" cmpd="sng">
          <a:solidFill>
            <a:srgbClr val="000000"/>
          </a:solidFill>
          <a:prstDash val="dash"/>
          <a:headEnd type="none"/>
          <a:tailEnd type="none"/>
        </a:ln>
      </xdr:spPr>
      <xdr:txBody>
        <a:bodyPr vertOverflow="clip" wrap="square"/>
        <a:p>
          <a:pPr algn="l">
            <a:defRPr/>
          </a:pPr>
          <a:r>
            <a:rPr lang="en-US" cap="none" sz="1100" b="0" i="0" u="none" baseline="0"/>
            <a:t>枠を太く、
破線に色と線</a:t>
          </a:r>
        </a:p>
      </xdr:txBody>
    </xdr:sp>
    <xdr:clientData/>
  </xdr:twoCellAnchor>
  <xdr:twoCellAnchor>
    <xdr:from>
      <xdr:col>1</xdr:col>
      <xdr:colOff>0</xdr:colOff>
      <xdr:row>26</xdr:row>
      <xdr:rowOff>0</xdr:rowOff>
    </xdr:from>
    <xdr:to>
      <xdr:col>1</xdr:col>
      <xdr:colOff>666750</xdr:colOff>
      <xdr:row>30</xdr:row>
      <xdr:rowOff>76200</xdr:rowOff>
    </xdr:to>
    <xdr:sp>
      <xdr:nvSpPr>
        <xdr:cNvPr id="35" name="Oval 35"/>
        <xdr:cNvSpPr>
          <a:spLocks/>
        </xdr:cNvSpPr>
      </xdr:nvSpPr>
      <xdr:spPr>
        <a:xfrm>
          <a:off x="733425" y="4886325"/>
          <a:ext cx="666750" cy="1181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352425</xdr:colOff>
      <xdr:row>27</xdr:row>
      <xdr:rowOff>114300</xdr:rowOff>
    </xdr:from>
    <xdr:to>
      <xdr:col>3</xdr:col>
      <xdr:colOff>304800</xdr:colOff>
      <xdr:row>29</xdr:row>
      <xdr:rowOff>85725</xdr:rowOff>
    </xdr:to>
    <xdr:sp>
      <xdr:nvSpPr>
        <xdr:cNvPr id="36" name="Oval 36"/>
        <xdr:cNvSpPr>
          <a:spLocks/>
        </xdr:cNvSpPr>
      </xdr:nvSpPr>
      <xdr:spPr>
        <a:xfrm>
          <a:off x="1819275" y="5191125"/>
          <a:ext cx="685800" cy="695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514350</xdr:colOff>
      <xdr:row>47</xdr:row>
      <xdr:rowOff>47625</xdr:rowOff>
    </xdr:from>
    <xdr:to>
      <xdr:col>2</xdr:col>
      <xdr:colOff>419100</xdr:colOff>
      <xdr:row>55</xdr:row>
      <xdr:rowOff>47625</xdr:rowOff>
    </xdr:to>
    <xdr:sp>
      <xdr:nvSpPr>
        <xdr:cNvPr id="37" name="Rectangle 37"/>
        <xdr:cNvSpPr>
          <a:spLocks/>
        </xdr:cNvSpPr>
      </xdr:nvSpPr>
      <xdr:spPr>
        <a:xfrm>
          <a:off x="514350" y="9134475"/>
          <a:ext cx="1371600" cy="1447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504825</xdr:colOff>
      <xdr:row>47</xdr:row>
      <xdr:rowOff>57150</xdr:rowOff>
    </xdr:from>
    <xdr:to>
      <xdr:col>2</xdr:col>
      <xdr:colOff>409575</xdr:colOff>
      <xdr:row>55</xdr:row>
      <xdr:rowOff>47625</xdr:rowOff>
    </xdr:to>
    <xdr:sp>
      <xdr:nvSpPr>
        <xdr:cNvPr id="38" name="図形 51"/>
        <xdr:cNvSpPr>
          <a:spLocks/>
        </xdr:cNvSpPr>
      </xdr:nvSpPr>
      <xdr:spPr>
        <a:xfrm>
          <a:off x="504825" y="9144000"/>
          <a:ext cx="1371600" cy="1438275"/>
        </a:xfrm>
        <a:custGeom>
          <a:pathLst>
            <a:path h="16384" w="16384">
              <a:moveTo>
                <a:pt x="0" y="16384"/>
              </a:moveTo>
              <a:lnTo>
                <a:pt x="0" y="9200"/>
              </a:lnTo>
              <a:lnTo>
                <a:pt x="2001" y="11217"/>
              </a:lnTo>
              <a:lnTo>
                <a:pt x="13132" y="0"/>
              </a:lnTo>
              <a:lnTo>
                <a:pt x="16384" y="3277"/>
              </a:lnTo>
              <a:lnTo>
                <a:pt x="5003" y="14746"/>
              </a:lnTo>
              <a:lnTo>
                <a:pt x="6629" y="16384"/>
              </a:lnTo>
              <a:lnTo>
                <a:pt x="0" y="16384"/>
              </a:lnTo>
              <a:close/>
            </a:path>
          </a:pathLst>
        </a:cu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49</xdr:row>
      <xdr:rowOff>114300</xdr:rowOff>
    </xdr:from>
    <xdr:to>
      <xdr:col>4</xdr:col>
      <xdr:colOff>723900</xdr:colOff>
      <xdr:row>52</xdr:row>
      <xdr:rowOff>161925</xdr:rowOff>
    </xdr:to>
    <xdr:sp>
      <xdr:nvSpPr>
        <xdr:cNvPr id="39" name="図形 52"/>
        <xdr:cNvSpPr>
          <a:spLocks/>
        </xdr:cNvSpPr>
      </xdr:nvSpPr>
      <xdr:spPr>
        <a:xfrm>
          <a:off x="3381375" y="9563100"/>
          <a:ext cx="276225" cy="590550"/>
        </a:xfrm>
        <a:custGeom>
          <a:pathLst>
            <a:path h="16384" w="16384">
              <a:moveTo>
                <a:pt x="0" y="16384"/>
              </a:moveTo>
              <a:lnTo>
                <a:pt x="0" y="9200"/>
              </a:lnTo>
              <a:lnTo>
                <a:pt x="2001" y="11217"/>
              </a:lnTo>
              <a:lnTo>
                <a:pt x="13132" y="0"/>
              </a:lnTo>
              <a:lnTo>
                <a:pt x="16384" y="3277"/>
              </a:lnTo>
              <a:lnTo>
                <a:pt x="5003" y="14746"/>
              </a:lnTo>
              <a:lnTo>
                <a:pt x="6629" y="16384"/>
              </a:lnTo>
              <a:lnTo>
                <a:pt x="0" y="16384"/>
              </a:lnTo>
              <a:close/>
            </a:path>
          </a:pathLst>
        </a:cu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49</xdr:row>
      <xdr:rowOff>104775</xdr:rowOff>
    </xdr:from>
    <xdr:to>
      <xdr:col>4</xdr:col>
      <xdr:colOff>266700</xdr:colOff>
      <xdr:row>52</xdr:row>
      <xdr:rowOff>161925</xdr:rowOff>
    </xdr:to>
    <xdr:sp>
      <xdr:nvSpPr>
        <xdr:cNvPr id="40" name="図形 53"/>
        <xdr:cNvSpPr>
          <a:spLocks/>
        </xdr:cNvSpPr>
      </xdr:nvSpPr>
      <xdr:spPr>
        <a:xfrm>
          <a:off x="2743200" y="9553575"/>
          <a:ext cx="457200" cy="600075"/>
        </a:xfrm>
        <a:custGeom>
          <a:pathLst>
            <a:path h="16384" w="16384">
              <a:moveTo>
                <a:pt x="16384" y="16384"/>
              </a:moveTo>
              <a:lnTo>
                <a:pt x="16384" y="9200"/>
              </a:lnTo>
              <a:lnTo>
                <a:pt x="14383" y="11217"/>
              </a:lnTo>
              <a:lnTo>
                <a:pt x="3252" y="0"/>
              </a:lnTo>
              <a:lnTo>
                <a:pt x="0" y="3277"/>
              </a:lnTo>
              <a:lnTo>
                <a:pt x="11381" y="14746"/>
              </a:lnTo>
              <a:lnTo>
                <a:pt x="9755" y="16384"/>
              </a:lnTo>
              <a:lnTo>
                <a:pt x="16384" y="16384"/>
              </a:lnTo>
              <a:close/>
            </a:path>
          </a:pathLst>
        </a:cu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53</xdr:row>
      <xdr:rowOff>123825</xdr:rowOff>
    </xdr:from>
    <xdr:to>
      <xdr:col>5</xdr:col>
      <xdr:colOff>38100</xdr:colOff>
      <xdr:row>55</xdr:row>
      <xdr:rowOff>9525</xdr:rowOff>
    </xdr:to>
    <xdr:sp>
      <xdr:nvSpPr>
        <xdr:cNvPr id="41" name="図形 54"/>
        <xdr:cNvSpPr>
          <a:spLocks/>
        </xdr:cNvSpPr>
      </xdr:nvSpPr>
      <xdr:spPr>
        <a:xfrm>
          <a:off x="3352800" y="10296525"/>
          <a:ext cx="352425" cy="247650"/>
        </a:xfrm>
        <a:custGeom>
          <a:pathLst>
            <a:path h="16384" w="16384">
              <a:moveTo>
                <a:pt x="0" y="0"/>
              </a:moveTo>
              <a:lnTo>
                <a:pt x="0" y="7184"/>
              </a:lnTo>
              <a:lnTo>
                <a:pt x="2001" y="5167"/>
              </a:lnTo>
              <a:lnTo>
                <a:pt x="13132" y="16384"/>
              </a:lnTo>
              <a:lnTo>
                <a:pt x="16384" y="13107"/>
              </a:lnTo>
              <a:lnTo>
                <a:pt x="5003" y="1638"/>
              </a:lnTo>
              <a:lnTo>
                <a:pt x="6629" y="0"/>
              </a:lnTo>
              <a:lnTo>
                <a:pt x="0" y="0"/>
              </a:lnTo>
              <a:close/>
            </a:path>
          </a:pathLst>
        </a:cu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53</xdr:row>
      <xdr:rowOff>114300</xdr:rowOff>
    </xdr:from>
    <xdr:to>
      <xdr:col>4</xdr:col>
      <xdr:colOff>228600</xdr:colOff>
      <xdr:row>54</xdr:row>
      <xdr:rowOff>152400</xdr:rowOff>
    </xdr:to>
    <xdr:sp>
      <xdr:nvSpPr>
        <xdr:cNvPr id="42" name="図形 55"/>
        <xdr:cNvSpPr>
          <a:spLocks/>
        </xdr:cNvSpPr>
      </xdr:nvSpPr>
      <xdr:spPr>
        <a:xfrm>
          <a:off x="2952750" y="10287000"/>
          <a:ext cx="209550" cy="219075"/>
        </a:xfrm>
        <a:custGeom>
          <a:pathLst>
            <a:path h="16384" w="16384">
              <a:moveTo>
                <a:pt x="16384" y="0"/>
              </a:moveTo>
              <a:lnTo>
                <a:pt x="16384" y="7184"/>
              </a:lnTo>
              <a:lnTo>
                <a:pt x="14383" y="5167"/>
              </a:lnTo>
              <a:lnTo>
                <a:pt x="3252" y="16384"/>
              </a:lnTo>
              <a:lnTo>
                <a:pt x="0" y="13107"/>
              </a:lnTo>
              <a:lnTo>
                <a:pt x="11381" y="1638"/>
              </a:lnTo>
              <a:lnTo>
                <a:pt x="9755" y="0"/>
              </a:lnTo>
              <a:lnTo>
                <a:pt x="16384" y="0"/>
              </a:lnTo>
              <a:close/>
            </a:path>
          </a:pathLst>
        </a:cu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59</xdr:row>
      <xdr:rowOff>85725</xdr:rowOff>
    </xdr:from>
    <xdr:to>
      <xdr:col>1</xdr:col>
      <xdr:colOff>352425</xdr:colOff>
      <xdr:row>61</xdr:row>
      <xdr:rowOff>85725</xdr:rowOff>
    </xdr:to>
    <xdr:grpSp>
      <xdr:nvGrpSpPr>
        <xdr:cNvPr id="43" name="Group 43"/>
        <xdr:cNvGrpSpPr>
          <a:grpSpLocks/>
        </xdr:cNvGrpSpPr>
      </xdr:nvGrpSpPr>
      <xdr:grpSpPr>
        <a:xfrm>
          <a:off x="781050" y="11344275"/>
          <a:ext cx="304800" cy="381000"/>
          <a:chOff x="-110924" y="-555217"/>
          <a:chExt cx="58176" cy="190"/>
        </a:xfrm>
        <a:solidFill>
          <a:srgbClr val="FFFFFF"/>
        </a:solidFill>
      </xdr:grpSpPr>
      <xdr:sp>
        <xdr:nvSpPr>
          <xdr:cNvPr id="44" name="Rectangle 44"/>
          <xdr:cNvSpPr>
            <a:spLocks/>
          </xdr:cNvSpPr>
        </xdr:nvSpPr>
        <xdr:spPr>
          <a:xfrm>
            <a:off x="-110924" y="-555217"/>
            <a:ext cx="58176" cy="19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図形 57"/>
          <xdr:cNvSpPr>
            <a:spLocks/>
          </xdr:cNvSpPr>
        </xdr:nvSpPr>
        <xdr:spPr>
          <a:xfrm>
            <a:off x="-101834" y="-555172"/>
            <a:ext cx="41814" cy="100"/>
          </a:xfrm>
          <a:custGeom>
            <a:pathLst>
              <a:path h="16384" w="16384">
                <a:moveTo>
                  <a:pt x="5699" y="0"/>
                </a:moveTo>
                <a:lnTo>
                  <a:pt x="0" y="6372"/>
                </a:lnTo>
                <a:lnTo>
                  <a:pt x="0" y="15929"/>
                </a:lnTo>
                <a:lnTo>
                  <a:pt x="13891" y="15929"/>
                </a:lnTo>
                <a:lnTo>
                  <a:pt x="13891" y="16384"/>
                </a:lnTo>
                <a:lnTo>
                  <a:pt x="14247" y="16384"/>
                </a:lnTo>
                <a:lnTo>
                  <a:pt x="15315" y="15474"/>
                </a:lnTo>
                <a:lnTo>
                  <a:pt x="16028" y="14108"/>
                </a:lnTo>
                <a:lnTo>
                  <a:pt x="16384" y="12743"/>
                </a:lnTo>
                <a:lnTo>
                  <a:pt x="16384" y="8647"/>
                </a:lnTo>
                <a:lnTo>
                  <a:pt x="16028" y="7282"/>
                </a:lnTo>
                <a:lnTo>
                  <a:pt x="13891" y="6372"/>
                </a:lnTo>
                <a:lnTo>
                  <a:pt x="12822" y="6372"/>
                </a:lnTo>
                <a:lnTo>
                  <a:pt x="11754" y="5916"/>
                </a:lnTo>
                <a:lnTo>
                  <a:pt x="10685" y="5006"/>
                </a:lnTo>
                <a:lnTo>
                  <a:pt x="10685" y="3641"/>
                </a:lnTo>
                <a:lnTo>
                  <a:pt x="11041" y="2276"/>
                </a:lnTo>
                <a:lnTo>
                  <a:pt x="11754" y="910"/>
                </a:lnTo>
                <a:lnTo>
                  <a:pt x="12822" y="455"/>
                </a:lnTo>
                <a:lnTo>
                  <a:pt x="5699"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542925</xdr:colOff>
      <xdr:row>58</xdr:row>
      <xdr:rowOff>47625</xdr:rowOff>
    </xdr:from>
    <xdr:to>
      <xdr:col>3</xdr:col>
      <xdr:colOff>504825</xdr:colOff>
      <xdr:row>62</xdr:row>
      <xdr:rowOff>76200</xdr:rowOff>
    </xdr:to>
    <xdr:sp>
      <xdr:nvSpPr>
        <xdr:cNvPr id="46" name="図形 60"/>
        <xdr:cNvSpPr>
          <a:spLocks/>
        </xdr:cNvSpPr>
      </xdr:nvSpPr>
      <xdr:spPr>
        <a:xfrm>
          <a:off x="1276350" y="11125200"/>
          <a:ext cx="1428750" cy="781050"/>
        </a:xfrm>
        <a:custGeom>
          <a:pathLst>
            <a:path h="16384" w="16384">
              <a:moveTo>
                <a:pt x="1748" y="11171"/>
              </a:moveTo>
              <a:lnTo>
                <a:pt x="328" y="7696"/>
              </a:lnTo>
              <a:lnTo>
                <a:pt x="0" y="5710"/>
              </a:lnTo>
              <a:lnTo>
                <a:pt x="0" y="4965"/>
              </a:lnTo>
              <a:lnTo>
                <a:pt x="109" y="3972"/>
              </a:lnTo>
              <a:lnTo>
                <a:pt x="109" y="3227"/>
              </a:lnTo>
              <a:lnTo>
                <a:pt x="983" y="993"/>
              </a:lnTo>
              <a:lnTo>
                <a:pt x="1420" y="745"/>
              </a:lnTo>
              <a:lnTo>
                <a:pt x="1966" y="993"/>
              </a:lnTo>
              <a:lnTo>
                <a:pt x="2294" y="993"/>
              </a:lnTo>
              <a:lnTo>
                <a:pt x="2731" y="1489"/>
              </a:lnTo>
              <a:lnTo>
                <a:pt x="3058" y="1738"/>
              </a:lnTo>
              <a:lnTo>
                <a:pt x="3386" y="2482"/>
              </a:lnTo>
              <a:lnTo>
                <a:pt x="3495" y="3475"/>
              </a:lnTo>
              <a:lnTo>
                <a:pt x="3714" y="4220"/>
              </a:lnTo>
              <a:lnTo>
                <a:pt x="3932" y="5213"/>
              </a:lnTo>
              <a:lnTo>
                <a:pt x="4260" y="5710"/>
              </a:lnTo>
              <a:lnTo>
                <a:pt x="4478" y="6454"/>
              </a:lnTo>
              <a:lnTo>
                <a:pt x="4806" y="6951"/>
              </a:lnTo>
              <a:lnTo>
                <a:pt x="5352" y="7696"/>
              </a:lnTo>
              <a:lnTo>
                <a:pt x="5789" y="7944"/>
              </a:lnTo>
              <a:lnTo>
                <a:pt x="6117" y="7696"/>
              </a:lnTo>
              <a:lnTo>
                <a:pt x="6335" y="6951"/>
              </a:lnTo>
              <a:lnTo>
                <a:pt x="6554" y="5710"/>
              </a:lnTo>
              <a:lnTo>
                <a:pt x="6554" y="4717"/>
              </a:lnTo>
              <a:lnTo>
                <a:pt x="6663" y="3972"/>
              </a:lnTo>
              <a:lnTo>
                <a:pt x="6663" y="3227"/>
              </a:lnTo>
              <a:lnTo>
                <a:pt x="6554" y="2482"/>
              </a:lnTo>
              <a:lnTo>
                <a:pt x="6554" y="1738"/>
              </a:lnTo>
              <a:lnTo>
                <a:pt x="14309" y="0"/>
              </a:lnTo>
              <a:lnTo>
                <a:pt x="16384" y="12660"/>
              </a:lnTo>
              <a:lnTo>
                <a:pt x="6772" y="16384"/>
              </a:lnTo>
              <a:lnTo>
                <a:pt x="7974" y="10426"/>
              </a:lnTo>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63</xdr:row>
      <xdr:rowOff>171450</xdr:rowOff>
    </xdr:from>
    <xdr:to>
      <xdr:col>1</xdr:col>
      <xdr:colOff>676275</xdr:colOff>
      <xdr:row>66</xdr:row>
      <xdr:rowOff>85725</xdr:rowOff>
    </xdr:to>
    <xdr:sp>
      <xdr:nvSpPr>
        <xdr:cNvPr id="47" name="Polygon 47"/>
        <xdr:cNvSpPr>
          <a:spLocks/>
        </xdr:cNvSpPr>
      </xdr:nvSpPr>
      <xdr:spPr>
        <a:xfrm>
          <a:off x="533400" y="12182475"/>
          <a:ext cx="876300" cy="457200"/>
        </a:xfrm>
        <a:custGeom>
          <a:pathLst>
            <a:path h="32" w="62">
              <a:moveTo>
                <a:pt x="0" y="17"/>
              </a:moveTo>
              <a:cubicBezTo>
                <a:pt x="2" y="13"/>
                <a:pt x="3" y="7"/>
                <a:pt x="7" y="4"/>
              </a:cubicBezTo>
              <a:cubicBezTo>
                <a:pt x="9" y="2"/>
                <a:pt x="15" y="0"/>
                <a:pt x="15" y="0"/>
              </a:cubicBezTo>
              <a:cubicBezTo>
                <a:pt x="29" y="1"/>
                <a:pt x="41" y="1"/>
                <a:pt x="54" y="3"/>
              </a:cubicBezTo>
              <a:cubicBezTo>
                <a:pt x="60" y="6"/>
                <a:pt x="59" y="12"/>
                <a:pt x="61" y="17"/>
              </a:cubicBezTo>
              <a:cubicBezTo>
                <a:pt x="61" y="21"/>
                <a:pt x="62" y="26"/>
                <a:pt x="59" y="29"/>
              </a:cubicBezTo>
              <a:cubicBezTo>
                <a:pt x="56" y="32"/>
                <a:pt x="47" y="32"/>
                <a:pt x="47" y="32"/>
              </a:cubicBezTo>
              <a:cubicBezTo>
                <a:pt x="34" y="32"/>
                <a:pt x="7" y="29"/>
                <a:pt x="7" y="29"/>
              </a:cubicBezTo>
              <a:cubicBezTo>
                <a:pt x="6" y="26"/>
                <a:pt x="4" y="24"/>
                <a:pt x="2" y="21"/>
              </a:cubicBezTo>
              <a:cubicBezTo>
                <a:pt x="2" y="20"/>
                <a:pt x="1" y="19"/>
                <a:pt x="1" y="19"/>
              </a:cubicBezTo>
              <a:lnTo>
                <a:pt x="0" y="17"/>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66</xdr:row>
      <xdr:rowOff>161925</xdr:rowOff>
    </xdr:from>
    <xdr:to>
      <xdr:col>2</xdr:col>
      <xdr:colOff>485775</xdr:colOff>
      <xdr:row>71</xdr:row>
      <xdr:rowOff>47625</xdr:rowOff>
    </xdr:to>
    <xdr:sp>
      <xdr:nvSpPr>
        <xdr:cNvPr id="48" name="Polygon 48"/>
        <xdr:cNvSpPr>
          <a:spLocks/>
        </xdr:cNvSpPr>
      </xdr:nvSpPr>
      <xdr:spPr>
        <a:xfrm>
          <a:off x="476250" y="12715875"/>
          <a:ext cx="1476375" cy="790575"/>
        </a:xfrm>
        <a:custGeom>
          <a:pathLst>
            <a:path h="83" w="155">
              <a:moveTo>
                <a:pt x="0" y="41"/>
              </a:moveTo>
              <a:cubicBezTo>
                <a:pt x="6" y="35"/>
                <a:pt x="5" y="22"/>
                <a:pt x="13" y="15"/>
              </a:cubicBezTo>
              <a:cubicBezTo>
                <a:pt x="16" y="13"/>
                <a:pt x="21" y="8"/>
                <a:pt x="26" y="6"/>
              </a:cubicBezTo>
              <a:cubicBezTo>
                <a:pt x="26" y="6"/>
                <a:pt x="40" y="3"/>
                <a:pt x="40" y="3"/>
              </a:cubicBezTo>
              <a:cubicBezTo>
                <a:pt x="43" y="0"/>
                <a:pt x="62" y="3"/>
                <a:pt x="62" y="3"/>
              </a:cubicBezTo>
              <a:cubicBezTo>
                <a:pt x="88" y="4"/>
                <a:pt x="75" y="5"/>
                <a:pt x="100" y="7"/>
              </a:cubicBezTo>
              <a:cubicBezTo>
                <a:pt x="115" y="11"/>
                <a:pt x="131" y="6"/>
                <a:pt x="140" y="18"/>
              </a:cubicBezTo>
              <a:cubicBezTo>
                <a:pt x="141" y="26"/>
                <a:pt x="155" y="59"/>
                <a:pt x="145" y="63"/>
              </a:cubicBezTo>
              <a:cubicBezTo>
                <a:pt x="139" y="67"/>
                <a:pt x="136" y="78"/>
                <a:pt x="127" y="79"/>
              </a:cubicBezTo>
              <a:cubicBezTo>
                <a:pt x="119" y="82"/>
                <a:pt x="112" y="80"/>
                <a:pt x="103" y="81"/>
              </a:cubicBezTo>
              <a:cubicBezTo>
                <a:pt x="97" y="83"/>
                <a:pt x="88" y="80"/>
                <a:pt x="81" y="81"/>
              </a:cubicBezTo>
              <a:cubicBezTo>
                <a:pt x="73" y="81"/>
                <a:pt x="64" y="80"/>
                <a:pt x="56" y="80"/>
              </a:cubicBezTo>
              <a:cubicBezTo>
                <a:pt x="46" y="80"/>
                <a:pt x="26" y="77"/>
                <a:pt x="26" y="77"/>
              </a:cubicBezTo>
              <a:cubicBezTo>
                <a:pt x="23" y="75"/>
                <a:pt x="17" y="72"/>
                <a:pt x="15" y="68"/>
              </a:cubicBezTo>
              <a:cubicBezTo>
                <a:pt x="10" y="64"/>
                <a:pt x="10" y="57"/>
                <a:pt x="5" y="54"/>
              </a:cubicBezTo>
              <a:cubicBezTo>
                <a:pt x="4" y="49"/>
                <a:pt x="3" y="45"/>
                <a:pt x="0" y="41"/>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81</xdr:row>
      <xdr:rowOff>19050</xdr:rowOff>
    </xdr:from>
    <xdr:to>
      <xdr:col>6</xdr:col>
      <xdr:colOff>590550</xdr:colOff>
      <xdr:row>85</xdr:row>
      <xdr:rowOff>123825</xdr:rowOff>
    </xdr:to>
    <xdr:sp>
      <xdr:nvSpPr>
        <xdr:cNvPr id="49" name="Polygon 49"/>
        <xdr:cNvSpPr>
          <a:spLocks/>
        </xdr:cNvSpPr>
      </xdr:nvSpPr>
      <xdr:spPr>
        <a:xfrm>
          <a:off x="1238250" y="15287625"/>
          <a:ext cx="3752850" cy="828675"/>
        </a:xfrm>
        <a:custGeom>
          <a:pathLst>
            <a:path h="87" w="394">
              <a:moveTo>
                <a:pt x="0" y="87"/>
              </a:moveTo>
              <a:lnTo>
                <a:pt x="64" y="7"/>
              </a:lnTo>
              <a:lnTo>
                <a:pt x="72" y="1"/>
              </a:lnTo>
              <a:lnTo>
                <a:pt x="81" y="0"/>
              </a:lnTo>
              <a:lnTo>
                <a:pt x="88" y="2"/>
              </a:lnTo>
              <a:lnTo>
                <a:pt x="94" y="9"/>
              </a:lnTo>
              <a:lnTo>
                <a:pt x="142" y="58"/>
              </a:lnTo>
              <a:lnTo>
                <a:pt x="149" y="64"/>
              </a:lnTo>
              <a:lnTo>
                <a:pt x="162" y="68"/>
              </a:lnTo>
              <a:lnTo>
                <a:pt x="223" y="66"/>
              </a:lnTo>
              <a:lnTo>
                <a:pt x="229" y="58"/>
              </a:lnTo>
              <a:cubicBezTo>
                <a:pt x="222" y="51"/>
                <a:pt x="226" y="52"/>
                <a:pt x="219" y="52"/>
              </a:cubicBezTo>
              <a:lnTo>
                <a:pt x="162" y="52"/>
              </a:lnTo>
              <a:lnTo>
                <a:pt x="153" y="50"/>
              </a:lnTo>
              <a:lnTo>
                <a:pt x="147" y="48"/>
              </a:lnTo>
              <a:lnTo>
                <a:pt x="136" y="40"/>
              </a:lnTo>
              <a:lnTo>
                <a:pt x="132" y="27"/>
              </a:lnTo>
              <a:lnTo>
                <a:pt x="136" y="12"/>
              </a:lnTo>
              <a:lnTo>
                <a:pt x="143" y="6"/>
              </a:lnTo>
              <a:lnTo>
                <a:pt x="154" y="2"/>
              </a:lnTo>
              <a:lnTo>
                <a:pt x="175" y="1"/>
              </a:lnTo>
              <a:lnTo>
                <a:pt x="257" y="1"/>
              </a:lnTo>
              <a:lnTo>
                <a:pt x="263" y="1"/>
              </a:lnTo>
              <a:lnTo>
                <a:pt x="270" y="3"/>
              </a:lnTo>
              <a:lnTo>
                <a:pt x="277" y="10"/>
              </a:lnTo>
              <a:lnTo>
                <a:pt x="317" y="52"/>
              </a:lnTo>
              <a:lnTo>
                <a:pt x="353" y="8"/>
              </a:lnTo>
              <a:lnTo>
                <a:pt x="360" y="4"/>
              </a:lnTo>
              <a:lnTo>
                <a:pt x="394" y="4"/>
              </a:lnTo>
              <a:lnTo>
                <a:pt x="330" y="82"/>
              </a:lnTo>
              <a:lnTo>
                <a:pt x="316" y="86"/>
              </a:lnTo>
              <a:lnTo>
                <a:pt x="301" y="82"/>
              </a:lnTo>
              <a:lnTo>
                <a:pt x="292" y="72"/>
              </a:lnTo>
              <a:lnTo>
                <a:pt x="250" y="23"/>
              </a:lnTo>
              <a:lnTo>
                <a:pt x="243" y="21"/>
              </a:lnTo>
              <a:lnTo>
                <a:pt x="174" y="21"/>
              </a:lnTo>
              <a:lnTo>
                <a:pt x="169" y="29"/>
              </a:lnTo>
              <a:lnTo>
                <a:pt x="178" y="33"/>
              </a:lnTo>
              <a:lnTo>
                <a:pt x="232" y="33"/>
              </a:lnTo>
              <a:lnTo>
                <a:pt x="241" y="33"/>
              </a:lnTo>
              <a:lnTo>
                <a:pt x="248" y="37"/>
              </a:lnTo>
              <a:lnTo>
                <a:pt x="260" y="47"/>
              </a:lnTo>
              <a:lnTo>
                <a:pt x="264" y="56"/>
              </a:lnTo>
              <a:lnTo>
                <a:pt x="261" y="67"/>
              </a:lnTo>
              <a:lnTo>
                <a:pt x="253" y="76"/>
              </a:lnTo>
              <a:lnTo>
                <a:pt x="241" y="83"/>
              </a:lnTo>
              <a:lnTo>
                <a:pt x="232" y="85"/>
              </a:lnTo>
              <a:lnTo>
                <a:pt x="145" y="85"/>
              </a:lnTo>
              <a:lnTo>
                <a:pt x="135" y="85"/>
              </a:lnTo>
              <a:lnTo>
                <a:pt x="125" y="82"/>
              </a:lnTo>
              <a:lnTo>
                <a:pt x="115" y="75"/>
              </a:lnTo>
              <a:lnTo>
                <a:pt x="83" y="39"/>
              </a:lnTo>
              <a:lnTo>
                <a:pt x="76" y="38"/>
              </a:lnTo>
              <a:lnTo>
                <a:pt x="37" y="87"/>
              </a:lnTo>
              <a:lnTo>
                <a:pt x="0" y="87"/>
              </a:lnTo>
              <a:close/>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371475</xdr:colOff>
      <xdr:row>75</xdr:row>
      <xdr:rowOff>76200</xdr:rowOff>
    </xdr:from>
    <xdr:to>
      <xdr:col>9</xdr:col>
      <xdr:colOff>85725</xdr:colOff>
      <xdr:row>78</xdr:row>
      <xdr:rowOff>28575</xdr:rowOff>
    </xdr:to>
    <xdr:sp>
      <xdr:nvSpPr>
        <xdr:cNvPr id="50" name="AutoShape 50"/>
        <xdr:cNvSpPr>
          <a:spLocks/>
        </xdr:cNvSpPr>
      </xdr:nvSpPr>
      <xdr:spPr>
        <a:xfrm>
          <a:off x="5505450" y="14258925"/>
          <a:ext cx="1181100" cy="495300"/>
        </a:xfrm>
        <a:prstGeom prst="wedgeRoundRectCallout">
          <a:avLst>
            <a:gd name="adj1" fmla="val -100000"/>
            <a:gd name="adj2" fmla="val 173078"/>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なぞった線</a:t>
          </a:r>
        </a:p>
      </xdr:txBody>
    </xdr:sp>
    <xdr:clientData/>
  </xdr:twoCellAnchor>
  <xdr:twoCellAnchor>
    <xdr:from>
      <xdr:col>7</xdr:col>
      <xdr:colOff>257175</xdr:colOff>
      <xdr:row>88</xdr:row>
      <xdr:rowOff>28575</xdr:rowOff>
    </xdr:from>
    <xdr:to>
      <xdr:col>9</xdr:col>
      <xdr:colOff>19050</xdr:colOff>
      <xdr:row>90</xdr:row>
      <xdr:rowOff>76200</xdr:rowOff>
    </xdr:to>
    <xdr:sp>
      <xdr:nvSpPr>
        <xdr:cNvPr id="51" name="AutoShape 51"/>
        <xdr:cNvSpPr>
          <a:spLocks/>
        </xdr:cNvSpPr>
      </xdr:nvSpPr>
      <xdr:spPr>
        <a:xfrm>
          <a:off x="5391150" y="16573500"/>
          <a:ext cx="1228725" cy="409575"/>
        </a:xfrm>
        <a:prstGeom prst="wedgeRoundRectCallout">
          <a:avLst>
            <a:gd name="adj1" fmla="val -81009"/>
            <a:gd name="adj2" fmla="val -73254"/>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元のJPG画像</a:t>
          </a:r>
        </a:p>
      </xdr:txBody>
    </xdr:sp>
    <xdr:clientData/>
  </xdr:twoCellAnchor>
  <xdr:twoCellAnchor editAs="oneCell">
    <xdr:from>
      <xdr:col>0</xdr:col>
      <xdr:colOff>514350</xdr:colOff>
      <xdr:row>36</xdr:row>
      <xdr:rowOff>123825</xdr:rowOff>
    </xdr:from>
    <xdr:to>
      <xdr:col>2</xdr:col>
      <xdr:colOff>552450</xdr:colOff>
      <xdr:row>39</xdr:row>
      <xdr:rowOff>133350</xdr:rowOff>
    </xdr:to>
    <xdr:pic>
      <xdr:nvPicPr>
        <xdr:cNvPr id="52" name="Picture 52"/>
        <xdr:cNvPicPr preferRelativeResize="1">
          <a:picLocks noChangeAspect="1"/>
        </xdr:cNvPicPr>
      </xdr:nvPicPr>
      <xdr:blipFill>
        <a:blip r:embed="rId2"/>
        <a:stretch>
          <a:fillRect/>
        </a:stretch>
      </xdr:blipFill>
      <xdr:spPr>
        <a:xfrm>
          <a:off x="514350" y="7200900"/>
          <a:ext cx="1504950"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9</xdr:row>
      <xdr:rowOff>47625</xdr:rowOff>
    </xdr:from>
    <xdr:to>
      <xdr:col>0</xdr:col>
      <xdr:colOff>609600</xdr:colOff>
      <xdr:row>11</xdr:row>
      <xdr:rowOff>28575</xdr:rowOff>
    </xdr:to>
    <xdr:grpSp>
      <xdr:nvGrpSpPr>
        <xdr:cNvPr id="1" name="Group 1"/>
        <xdr:cNvGrpSpPr>
          <a:grpSpLocks/>
        </xdr:cNvGrpSpPr>
      </xdr:nvGrpSpPr>
      <xdr:grpSpPr>
        <a:xfrm>
          <a:off x="314325" y="1714500"/>
          <a:ext cx="295275" cy="361950"/>
          <a:chOff x="-71" y="-90047"/>
          <a:chExt cx="31" cy="180"/>
        </a:xfrm>
        <a:solidFill>
          <a:srgbClr val="FFFFFF"/>
        </a:solidFill>
      </xdr:grpSpPr>
      <xdr:sp>
        <xdr:nvSpPr>
          <xdr:cNvPr id="2" name="Oval 2"/>
          <xdr:cNvSpPr>
            <a:spLocks/>
          </xdr:cNvSpPr>
        </xdr:nvSpPr>
        <xdr:spPr>
          <a:xfrm>
            <a:off x="-71" y="-90047"/>
            <a:ext cx="31" cy="18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4"/>
          <xdr:cNvSpPr txBox="1">
            <a:spLocks noChangeArrowheads="1"/>
          </xdr:cNvSpPr>
        </xdr:nvSpPr>
        <xdr:spPr>
          <a:xfrm>
            <a:off x="-62" y="-90002"/>
            <a:ext cx="21" cy="95"/>
          </a:xfrm>
          <a:prstGeom prst="rect">
            <a:avLst/>
          </a:prstGeom>
          <a:noFill/>
          <a:ln w="1" cmpd="sng">
            <a:noFill/>
          </a:ln>
        </xdr:spPr>
        <xdr:txBody>
          <a:bodyPr vertOverflow="clip" wrap="square"/>
          <a:p>
            <a:pPr algn="l">
              <a:defRPr/>
            </a:pPr>
            <a:r>
              <a:rPr lang="en-US" cap="none" sz="1200" b="0" i="0" u="none" baseline="0"/>
              <a:t>1</a:t>
            </a:r>
          </a:p>
        </xdr:txBody>
      </xdr:sp>
    </xdr:grpSp>
    <xdr:clientData/>
  </xdr:twoCellAnchor>
  <xdr:twoCellAnchor>
    <xdr:from>
      <xdr:col>0</xdr:col>
      <xdr:colOff>333375</xdr:colOff>
      <xdr:row>1</xdr:row>
      <xdr:rowOff>85725</xdr:rowOff>
    </xdr:from>
    <xdr:to>
      <xdr:col>0</xdr:col>
      <xdr:colOff>628650</xdr:colOff>
      <xdr:row>3</xdr:row>
      <xdr:rowOff>76200</xdr:rowOff>
    </xdr:to>
    <xdr:sp>
      <xdr:nvSpPr>
        <xdr:cNvPr id="4" name="Oval 4"/>
        <xdr:cNvSpPr>
          <a:spLocks/>
        </xdr:cNvSpPr>
      </xdr:nvSpPr>
      <xdr:spPr>
        <a:xfrm>
          <a:off x="333375" y="266700"/>
          <a:ext cx="29527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1</xdr:row>
      <xdr:rowOff>171450</xdr:rowOff>
    </xdr:from>
    <xdr:to>
      <xdr:col>0</xdr:col>
      <xdr:colOff>609600</xdr:colOff>
      <xdr:row>2</xdr:row>
      <xdr:rowOff>180975</xdr:rowOff>
    </xdr:to>
    <xdr:sp>
      <xdr:nvSpPr>
        <xdr:cNvPr id="5" name="テキスト 8"/>
        <xdr:cNvSpPr txBox="1">
          <a:spLocks noChangeArrowheads="1"/>
        </xdr:cNvSpPr>
      </xdr:nvSpPr>
      <xdr:spPr>
        <a:xfrm>
          <a:off x="409575" y="352425"/>
          <a:ext cx="200025" cy="200025"/>
        </a:xfrm>
        <a:prstGeom prst="rect">
          <a:avLst/>
        </a:prstGeom>
        <a:noFill/>
        <a:ln w="1" cmpd="sng">
          <a:noFill/>
        </a:ln>
      </xdr:spPr>
      <xdr:txBody>
        <a:bodyPr vertOverflow="clip" wrap="square"/>
        <a:p>
          <a:pPr algn="l">
            <a:defRPr/>
          </a:pPr>
          <a:r>
            <a:rPr lang="en-US" cap="none" sz="1200" b="0" i="0" u="none" baseline="0"/>
            <a:t>1</a:t>
          </a:r>
        </a:p>
      </xdr:txBody>
    </xdr:sp>
    <xdr:clientData/>
  </xdr:twoCellAnchor>
  <xdr:twoCellAnchor>
    <xdr:from>
      <xdr:col>1</xdr:col>
      <xdr:colOff>466725</xdr:colOff>
      <xdr:row>1</xdr:row>
      <xdr:rowOff>38100</xdr:rowOff>
    </xdr:from>
    <xdr:to>
      <xdr:col>1</xdr:col>
      <xdr:colOff>733425</xdr:colOff>
      <xdr:row>3</xdr:row>
      <xdr:rowOff>0</xdr:rowOff>
    </xdr:to>
    <xdr:grpSp>
      <xdr:nvGrpSpPr>
        <xdr:cNvPr id="6" name="Group 6"/>
        <xdr:cNvGrpSpPr>
          <a:grpSpLocks/>
        </xdr:cNvGrpSpPr>
      </xdr:nvGrpSpPr>
      <xdr:grpSpPr>
        <a:xfrm>
          <a:off x="1457325" y="219075"/>
          <a:ext cx="266700" cy="342900"/>
          <a:chOff x="-55" y="-10286"/>
          <a:chExt cx="28" cy="170"/>
        </a:xfrm>
        <a:solidFill>
          <a:srgbClr val="FFFFFF"/>
        </a:solidFill>
      </xdr:grpSpPr>
      <xdr:sp>
        <xdr:nvSpPr>
          <xdr:cNvPr id="7" name="Rectangle 7"/>
          <xdr:cNvSpPr>
            <a:spLocks/>
          </xdr:cNvSpPr>
        </xdr:nvSpPr>
        <xdr:spPr>
          <a:xfrm>
            <a:off x="-55" y="-10286"/>
            <a:ext cx="28" cy="170"/>
          </a:xfrm>
          <a:prstGeom prst="rect">
            <a:avLst/>
          </a:prstGeom>
          <a:solidFill>
            <a:srgbClr val="C0C0C0"/>
          </a:solidFill>
          <a:ln w="1" cmpd="sng">
            <a:solidFill>
              <a:srgbClr val="42424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図形 12"/>
          <xdr:cNvSpPr>
            <a:spLocks/>
          </xdr:cNvSpPr>
        </xdr:nvSpPr>
        <xdr:spPr>
          <a:xfrm>
            <a:off x="-48" y="-10261"/>
            <a:ext cx="13" cy="115"/>
          </a:xfrm>
          <a:custGeom>
            <a:pathLst>
              <a:path h="16384" w="16384">
                <a:moveTo>
                  <a:pt x="0" y="0"/>
                </a:moveTo>
                <a:lnTo>
                  <a:pt x="1365" y="13975"/>
                </a:lnTo>
                <a:lnTo>
                  <a:pt x="6827" y="11083"/>
                </a:lnTo>
                <a:lnTo>
                  <a:pt x="11605" y="16384"/>
                </a:lnTo>
                <a:lnTo>
                  <a:pt x="15019" y="14938"/>
                </a:lnTo>
                <a:lnTo>
                  <a:pt x="9557" y="9638"/>
                </a:lnTo>
                <a:lnTo>
                  <a:pt x="16384" y="8192"/>
                </a:lnTo>
                <a:lnTo>
                  <a:pt x="0" y="0"/>
                </a:lnTo>
                <a:close/>
              </a:path>
            </a:pathLst>
          </a:cu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628650</xdr:colOff>
      <xdr:row>8</xdr:row>
      <xdr:rowOff>114300</xdr:rowOff>
    </xdr:from>
    <xdr:to>
      <xdr:col>4</xdr:col>
      <xdr:colOff>19050</xdr:colOff>
      <xdr:row>10</xdr:row>
      <xdr:rowOff>85725</xdr:rowOff>
    </xdr:to>
    <xdr:grpSp>
      <xdr:nvGrpSpPr>
        <xdr:cNvPr id="9" name="Group 9"/>
        <xdr:cNvGrpSpPr>
          <a:grpSpLocks/>
        </xdr:cNvGrpSpPr>
      </xdr:nvGrpSpPr>
      <xdr:grpSpPr>
        <a:xfrm>
          <a:off x="3600450" y="1590675"/>
          <a:ext cx="381000" cy="352425"/>
          <a:chOff x="-33257" y="-80444"/>
          <a:chExt cx="34760" cy="180"/>
        </a:xfrm>
        <a:solidFill>
          <a:srgbClr val="FFFFFF"/>
        </a:solidFill>
      </xdr:grpSpPr>
      <xdr:sp>
        <xdr:nvSpPr>
          <xdr:cNvPr id="10" name="Rectangle 10"/>
          <xdr:cNvSpPr>
            <a:spLocks/>
          </xdr:cNvSpPr>
        </xdr:nvSpPr>
        <xdr:spPr>
          <a:xfrm>
            <a:off x="-33257" y="-80444"/>
            <a:ext cx="34760" cy="18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28043" y="-80409"/>
            <a:ext cx="15642" cy="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2"/>
          <xdr:cNvSpPr>
            <a:spLocks/>
          </xdr:cNvSpPr>
        </xdr:nvSpPr>
        <xdr:spPr>
          <a:xfrm>
            <a:off x="-19353" y="-80369"/>
            <a:ext cx="14773" cy="7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13"/>
          <xdr:cNvSpPr>
            <a:spLocks/>
          </xdr:cNvSpPr>
        </xdr:nvSpPr>
        <xdr:spPr>
          <a:xfrm>
            <a:off x="-28912" y="-80419"/>
            <a:ext cx="3476" cy="2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
          <xdr:cNvSpPr>
            <a:spLocks/>
          </xdr:cNvSpPr>
        </xdr:nvSpPr>
        <xdr:spPr>
          <a:xfrm>
            <a:off x="-7187" y="-80419"/>
            <a:ext cx="3476" cy="2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15"/>
          <xdr:cNvSpPr>
            <a:spLocks/>
          </xdr:cNvSpPr>
        </xdr:nvSpPr>
        <xdr:spPr>
          <a:xfrm>
            <a:off x="-28912" y="-80309"/>
            <a:ext cx="3476" cy="1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16"/>
          <xdr:cNvSpPr>
            <a:spLocks/>
          </xdr:cNvSpPr>
        </xdr:nvSpPr>
        <xdr:spPr>
          <a:xfrm>
            <a:off x="-7187" y="-80309"/>
            <a:ext cx="3476" cy="1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514350</xdr:colOff>
      <xdr:row>8</xdr:row>
      <xdr:rowOff>76200</xdr:rowOff>
    </xdr:from>
    <xdr:to>
      <xdr:col>5</xdr:col>
      <xdr:colOff>57150</xdr:colOff>
      <xdr:row>10</xdr:row>
      <xdr:rowOff>76200</xdr:rowOff>
    </xdr:to>
    <xdr:grpSp>
      <xdr:nvGrpSpPr>
        <xdr:cNvPr id="17" name="Group 17"/>
        <xdr:cNvGrpSpPr>
          <a:grpSpLocks/>
        </xdr:cNvGrpSpPr>
      </xdr:nvGrpSpPr>
      <xdr:grpSpPr>
        <a:xfrm>
          <a:off x="4476750" y="1552575"/>
          <a:ext cx="381000" cy="381000"/>
          <a:chOff x="-9580" y="-80004"/>
          <a:chExt cx="11440" cy="185"/>
        </a:xfrm>
        <a:solidFill>
          <a:srgbClr val="FFFFFF"/>
        </a:solidFill>
      </xdr:grpSpPr>
      <xdr:sp>
        <xdr:nvSpPr>
          <xdr:cNvPr id="18" name="Rectangle 18"/>
          <xdr:cNvSpPr>
            <a:spLocks/>
          </xdr:cNvSpPr>
        </xdr:nvSpPr>
        <xdr:spPr>
          <a:xfrm>
            <a:off x="-9580" y="-80004"/>
            <a:ext cx="11440" cy="18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19"/>
          <xdr:cNvSpPr>
            <a:spLocks/>
          </xdr:cNvSpPr>
        </xdr:nvSpPr>
        <xdr:spPr>
          <a:xfrm>
            <a:off x="-7864" y="-79969"/>
            <a:ext cx="4862" cy="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20"/>
          <xdr:cNvSpPr>
            <a:spLocks/>
          </xdr:cNvSpPr>
        </xdr:nvSpPr>
        <xdr:spPr>
          <a:xfrm>
            <a:off x="-5004" y="-79924"/>
            <a:ext cx="4862" cy="7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21"/>
          <xdr:cNvSpPr>
            <a:spLocks/>
          </xdr:cNvSpPr>
        </xdr:nvSpPr>
        <xdr:spPr>
          <a:xfrm>
            <a:off x="-8150" y="-79979"/>
            <a:ext cx="858" cy="2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2"/>
          <xdr:cNvSpPr>
            <a:spLocks/>
          </xdr:cNvSpPr>
        </xdr:nvSpPr>
        <xdr:spPr>
          <a:xfrm>
            <a:off x="-428" y="-79929"/>
            <a:ext cx="858" cy="1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23"/>
          <xdr:cNvSpPr>
            <a:spLocks/>
          </xdr:cNvSpPr>
        </xdr:nvSpPr>
        <xdr:spPr>
          <a:xfrm>
            <a:off x="-5290" y="-79929"/>
            <a:ext cx="1144" cy="2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4"/>
          <xdr:cNvSpPr>
            <a:spLocks/>
          </xdr:cNvSpPr>
        </xdr:nvSpPr>
        <xdr:spPr>
          <a:xfrm>
            <a:off x="-714" y="-79864"/>
            <a:ext cx="858" cy="1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Rectangle 25"/>
          <xdr:cNvSpPr>
            <a:spLocks/>
          </xdr:cNvSpPr>
        </xdr:nvSpPr>
        <xdr:spPr>
          <a:xfrm>
            <a:off x="-5290" y="-79864"/>
            <a:ext cx="1144" cy="1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26"/>
          <xdr:cNvSpPr>
            <a:spLocks/>
          </xdr:cNvSpPr>
        </xdr:nvSpPr>
        <xdr:spPr>
          <a:xfrm>
            <a:off x="-8150" y="-79909"/>
            <a:ext cx="572" cy="2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7"/>
          <xdr:cNvSpPr>
            <a:spLocks/>
          </xdr:cNvSpPr>
        </xdr:nvSpPr>
        <xdr:spPr>
          <a:xfrm>
            <a:off x="-3860" y="-79979"/>
            <a:ext cx="1430" cy="2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533400</xdr:colOff>
      <xdr:row>10</xdr:row>
      <xdr:rowOff>171450</xdr:rowOff>
    </xdr:from>
    <xdr:to>
      <xdr:col>4</xdr:col>
      <xdr:colOff>371475</xdr:colOff>
      <xdr:row>11</xdr:row>
      <xdr:rowOff>190500</xdr:rowOff>
    </xdr:to>
    <xdr:sp>
      <xdr:nvSpPr>
        <xdr:cNvPr id="28" name="テキスト 34"/>
        <xdr:cNvSpPr txBox="1">
          <a:spLocks noChangeArrowheads="1"/>
        </xdr:cNvSpPr>
      </xdr:nvSpPr>
      <xdr:spPr>
        <a:xfrm>
          <a:off x="3505200" y="2028825"/>
          <a:ext cx="828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グループ化</a:t>
          </a:r>
        </a:p>
      </xdr:txBody>
    </xdr:sp>
    <xdr:clientData/>
  </xdr:twoCellAnchor>
  <xdr:twoCellAnchor>
    <xdr:from>
      <xdr:col>4</xdr:col>
      <xdr:colOff>495300</xdr:colOff>
      <xdr:row>10</xdr:row>
      <xdr:rowOff>171450</xdr:rowOff>
    </xdr:from>
    <xdr:to>
      <xdr:col>5</xdr:col>
      <xdr:colOff>666750</xdr:colOff>
      <xdr:row>12</xdr:row>
      <xdr:rowOff>0</xdr:rowOff>
    </xdr:to>
    <xdr:sp>
      <xdr:nvSpPr>
        <xdr:cNvPr id="29" name="テキスト 35"/>
        <xdr:cNvSpPr txBox="1">
          <a:spLocks noChangeArrowheads="1"/>
        </xdr:cNvSpPr>
      </xdr:nvSpPr>
      <xdr:spPr>
        <a:xfrm>
          <a:off x="4457700" y="2028825"/>
          <a:ext cx="10096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グループ解除</a:t>
          </a:r>
        </a:p>
      </xdr:txBody>
    </xdr:sp>
    <xdr:clientData/>
  </xdr:twoCellAnchor>
  <xdr:twoCellAnchor>
    <xdr:from>
      <xdr:col>3</xdr:col>
      <xdr:colOff>133350</xdr:colOff>
      <xdr:row>21</xdr:row>
      <xdr:rowOff>0</xdr:rowOff>
    </xdr:from>
    <xdr:to>
      <xdr:col>4</xdr:col>
      <xdr:colOff>571500</xdr:colOff>
      <xdr:row>28</xdr:row>
      <xdr:rowOff>85725</xdr:rowOff>
    </xdr:to>
    <xdr:grpSp>
      <xdr:nvGrpSpPr>
        <xdr:cNvPr id="30" name="Group 30"/>
        <xdr:cNvGrpSpPr>
          <a:grpSpLocks/>
        </xdr:cNvGrpSpPr>
      </xdr:nvGrpSpPr>
      <xdr:grpSpPr>
        <a:xfrm>
          <a:off x="3105150" y="3867150"/>
          <a:ext cx="1428750" cy="1419225"/>
          <a:chOff x="304" y="405"/>
          <a:chExt cx="140" cy="132"/>
        </a:xfrm>
        <a:solidFill>
          <a:srgbClr val="FFFFFF"/>
        </a:solidFill>
      </xdr:grpSpPr>
      <xdr:sp>
        <xdr:nvSpPr>
          <xdr:cNvPr id="31" name="Oval 31"/>
          <xdr:cNvSpPr>
            <a:spLocks/>
          </xdr:cNvSpPr>
        </xdr:nvSpPr>
        <xdr:spPr>
          <a:xfrm>
            <a:off x="304" y="405"/>
            <a:ext cx="140" cy="132"/>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Oval 32"/>
          <xdr:cNvSpPr>
            <a:spLocks/>
          </xdr:cNvSpPr>
        </xdr:nvSpPr>
        <xdr:spPr>
          <a:xfrm>
            <a:off x="310" y="410"/>
            <a:ext cx="129" cy="12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933450</xdr:colOff>
      <xdr:row>22</xdr:row>
      <xdr:rowOff>114300</xdr:rowOff>
    </xdr:from>
    <xdr:to>
      <xdr:col>2</xdr:col>
      <xdr:colOff>85725</xdr:colOff>
      <xdr:row>23</xdr:row>
      <xdr:rowOff>76200</xdr:rowOff>
    </xdr:to>
    <xdr:grpSp>
      <xdr:nvGrpSpPr>
        <xdr:cNvPr id="33" name="Group 33"/>
        <xdr:cNvGrpSpPr>
          <a:grpSpLocks/>
        </xdr:cNvGrpSpPr>
      </xdr:nvGrpSpPr>
      <xdr:grpSpPr>
        <a:xfrm>
          <a:off x="1924050" y="4171950"/>
          <a:ext cx="142875" cy="152400"/>
          <a:chOff x="-59" y="-425840"/>
          <a:chExt cx="15" cy="160"/>
        </a:xfrm>
        <a:solidFill>
          <a:srgbClr val="FFFFFF"/>
        </a:solidFill>
      </xdr:grpSpPr>
      <xdr:sp>
        <xdr:nvSpPr>
          <xdr:cNvPr id="34" name="Oval 34"/>
          <xdr:cNvSpPr>
            <a:spLocks/>
          </xdr:cNvSpPr>
        </xdr:nvSpPr>
        <xdr:spPr>
          <a:xfrm>
            <a:off x="-59" y="-425840"/>
            <a:ext cx="15" cy="16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Oval 35"/>
          <xdr:cNvSpPr>
            <a:spLocks/>
          </xdr:cNvSpPr>
        </xdr:nvSpPr>
        <xdr:spPr>
          <a:xfrm>
            <a:off x="-58" y="-425830"/>
            <a:ext cx="13" cy="13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171450</xdr:colOff>
      <xdr:row>13</xdr:row>
      <xdr:rowOff>95250</xdr:rowOff>
    </xdr:from>
    <xdr:to>
      <xdr:col>4</xdr:col>
      <xdr:colOff>438150</xdr:colOff>
      <xdr:row>20</xdr:row>
      <xdr:rowOff>85725</xdr:rowOff>
    </xdr:to>
    <xdr:sp>
      <xdr:nvSpPr>
        <xdr:cNvPr id="36" name="Oval 36"/>
        <xdr:cNvSpPr>
          <a:spLocks/>
        </xdr:cNvSpPr>
      </xdr:nvSpPr>
      <xdr:spPr>
        <a:xfrm>
          <a:off x="3143250" y="2514600"/>
          <a:ext cx="1257300" cy="1257300"/>
        </a:xfrm>
        <a:prstGeom prst="ellipse">
          <a:avLst/>
        </a:prstGeom>
        <a:solidFill>
          <a:srgbClr val="FFFFFF"/>
        </a:solidFill>
        <a:ln w="5651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25</xdr:row>
      <xdr:rowOff>0</xdr:rowOff>
    </xdr:from>
    <xdr:to>
      <xdr:col>0</xdr:col>
      <xdr:colOff>390525</xdr:colOff>
      <xdr:row>26</xdr:row>
      <xdr:rowOff>0</xdr:rowOff>
    </xdr:to>
    <xdr:sp>
      <xdr:nvSpPr>
        <xdr:cNvPr id="37" name="Oval 37"/>
        <xdr:cNvSpPr>
          <a:spLocks/>
        </xdr:cNvSpPr>
      </xdr:nvSpPr>
      <xdr:spPr>
        <a:xfrm>
          <a:off x="209550" y="4629150"/>
          <a:ext cx="171450" cy="1905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25</xdr:row>
      <xdr:rowOff>28575</xdr:rowOff>
    </xdr:from>
    <xdr:to>
      <xdr:col>0</xdr:col>
      <xdr:colOff>647700</xdr:colOff>
      <xdr:row>25</xdr:row>
      <xdr:rowOff>180975</xdr:rowOff>
    </xdr:to>
    <xdr:sp>
      <xdr:nvSpPr>
        <xdr:cNvPr id="38" name="Oval 38"/>
        <xdr:cNvSpPr>
          <a:spLocks/>
        </xdr:cNvSpPr>
      </xdr:nvSpPr>
      <xdr:spPr>
        <a:xfrm>
          <a:off x="495300" y="4657725"/>
          <a:ext cx="1524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20</xdr:row>
      <xdr:rowOff>38100</xdr:rowOff>
    </xdr:from>
    <xdr:to>
      <xdr:col>2</xdr:col>
      <xdr:colOff>57150</xdr:colOff>
      <xdr:row>21</xdr:row>
      <xdr:rowOff>9525</xdr:rowOff>
    </xdr:to>
    <xdr:sp>
      <xdr:nvSpPr>
        <xdr:cNvPr id="39" name="Oval 39"/>
        <xdr:cNvSpPr>
          <a:spLocks/>
        </xdr:cNvSpPr>
      </xdr:nvSpPr>
      <xdr:spPr>
        <a:xfrm>
          <a:off x="1885950" y="3724275"/>
          <a:ext cx="152400" cy="152400"/>
        </a:xfrm>
        <a:prstGeom prst="ellipse">
          <a:avLst/>
        </a:prstGeom>
        <a:solidFill>
          <a:srgbClr val="FFFFFF"/>
        </a:solidFill>
        <a:ln w="5651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17</xdr:row>
      <xdr:rowOff>85725</xdr:rowOff>
    </xdr:from>
    <xdr:to>
      <xdr:col>2</xdr:col>
      <xdr:colOff>971550</xdr:colOff>
      <xdr:row>20</xdr:row>
      <xdr:rowOff>0</xdr:rowOff>
    </xdr:to>
    <xdr:sp>
      <xdr:nvSpPr>
        <xdr:cNvPr id="40" name="Line 40"/>
        <xdr:cNvSpPr>
          <a:spLocks/>
        </xdr:cNvSpPr>
      </xdr:nvSpPr>
      <xdr:spPr>
        <a:xfrm flipH="1">
          <a:off x="2152650" y="3228975"/>
          <a:ext cx="80010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104775</xdr:rowOff>
    </xdr:from>
    <xdr:to>
      <xdr:col>5</xdr:col>
      <xdr:colOff>28575</xdr:colOff>
      <xdr:row>46</xdr:row>
      <xdr:rowOff>47625</xdr:rowOff>
    </xdr:to>
    <xdr:graphicFrame>
      <xdr:nvGraphicFramePr>
        <xdr:cNvPr id="1" name="Chart 1"/>
        <xdr:cNvGraphicFramePr/>
      </xdr:nvGraphicFramePr>
      <xdr:xfrm>
        <a:off x="66675" y="6305550"/>
        <a:ext cx="4657725" cy="21145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44</xdr:row>
      <xdr:rowOff>85725</xdr:rowOff>
    </xdr:from>
    <xdr:to>
      <xdr:col>5</xdr:col>
      <xdr:colOff>0</xdr:colOff>
      <xdr:row>45</xdr:row>
      <xdr:rowOff>123825</xdr:rowOff>
    </xdr:to>
    <xdr:sp>
      <xdr:nvSpPr>
        <xdr:cNvPr id="2" name="テキスト 2"/>
        <xdr:cNvSpPr txBox="1">
          <a:spLocks noChangeArrowheads="1"/>
        </xdr:cNvSpPr>
      </xdr:nvSpPr>
      <xdr:spPr>
        <a:xfrm>
          <a:off x="3552825" y="8096250"/>
          <a:ext cx="11430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複合グラフ</a:t>
          </a:r>
        </a:p>
      </xdr:txBody>
    </xdr:sp>
    <xdr:clientData/>
  </xdr:twoCellAnchor>
  <xdr:twoCellAnchor>
    <xdr:from>
      <xdr:col>2</xdr:col>
      <xdr:colOff>1019175</xdr:colOff>
      <xdr:row>10</xdr:row>
      <xdr:rowOff>152400</xdr:rowOff>
    </xdr:from>
    <xdr:to>
      <xdr:col>3</xdr:col>
      <xdr:colOff>171450</xdr:colOff>
      <xdr:row>12</xdr:row>
      <xdr:rowOff>114300</xdr:rowOff>
    </xdr:to>
    <xdr:sp>
      <xdr:nvSpPr>
        <xdr:cNvPr id="3" name="Line 3"/>
        <xdr:cNvSpPr>
          <a:spLocks/>
        </xdr:cNvSpPr>
      </xdr:nvSpPr>
      <xdr:spPr>
        <a:xfrm flipV="1">
          <a:off x="2743200" y="2000250"/>
          <a:ext cx="228600" cy="323850"/>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666750</xdr:colOff>
      <xdr:row>5</xdr:row>
      <xdr:rowOff>9525</xdr:rowOff>
    </xdr:from>
    <xdr:to>
      <xdr:col>5</xdr:col>
      <xdr:colOff>314325</xdr:colOff>
      <xdr:row>7</xdr:row>
      <xdr:rowOff>76200</xdr:rowOff>
    </xdr:to>
    <xdr:pic>
      <xdr:nvPicPr>
        <xdr:cNvPr id="4" name="Picture 4"/>
        <xdr:cNvPicPr preferRelativeResize="1">
          <a:picLocks noChangeAspect="1"/>
        </xdr:cNvPicPr>
      </xdr:nvPicPr>
      <xdr:blipFill>
        <a:blip r:embed="rId2"/>
        <a:stretch>
          <a:fillRect/>
        </a:stretch>
      </xdr:blipFill>
      <xdr:spPr>
        <a:xfrm>
          <a:off x="3467100" y="923925"/>
          <a:ext cx="1543050" cy="44767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2</xdr:row>
      <xdr:rowOff>104775</xdr:rowOff>
    </xdr:from>
    <xdr:to>
      <xdr:col>12</xdr:col>
      <xdr:colOff>28575</xdr:colOff>
      <xdr:row>3</xdr:row>
      <xdr:rowOff>85725</xdr:rowOff>
    </xdr:to>
    <xdr:sp>
      <xdr:nvSpPr>
        <xdr:cNvPr id="1" name="Line 1"/>
        <xdr:cNvSpPr>
          <a:spLocks/>
        </xdr:cNvSpPr>
      </xdr:nvSpPr>
      <xdr:spPr>
        <a:xfrm>
          <a:off x="5010150" y="466725"/>
          <a:ext cx="3352800" cy="161925"/>
        </a:xfrm>
        <a:prstGeom prst="line">
          <a:avLst/>
        </a:prstGeom>
        <a:solidFill>
          <a:srgbClr val="FFFFFF"/>
        </a:solidFill>
        <a:ln w="1" cmpd="sng">
          <a:solidFill>
            <a:srgbClr val="FF00FF"/>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514350</xdr:colOff>
      <xdr:row>28</xdr:row>
      <xdr:rowOff>152400</xdr:rowOff>
    </xdr:from>
    <xdr:ext cx="704850" cy="295275"/>
    <xdr:sp>
      <xdr:nvSpPr>
        <xdr:cNvPr id="2" name="TextBox 33"/>
        <xdr:cNvSpPr txBox="1">
          <a:spLocks noChangeArrowheads="1"/>
        </xdr:cNvSpPr>
      </xdr:nvSpPr>
      <xdr:spPr>
        <a:xfrm>
          <a:off x="7505700" y="5286375"/>
          <a:ext cx="704850" cy="295275"/>
        </a:xfrm>
        <a:prstGeom prst="rect">
          <a:avLst/>
        </a:prstGeom>
        <a:noFill/>
        <a:ln w="9525" cmpd="sng">
          <a:noFill/>
        </a:ln>
      </xdr:spPr>
      <xdr:txBody>
        <a:bodyPr vertOverflow="clip" wrap="square">
          <a:spAutoFit/>
        </a:bodyPr>
        <a:p>
          <a:pPr algn="l">
            <a:defRPr/>
          </a:pPr>
          <a:r>
            <a:rPr lang="en-US" cap="none" sz="1600" b="0" i="0" u="none" baseline="0">
              <a:solidFill>
                <a:srgbClr val="FF0000"/>
              </a:solidFill>
              <a:latin typeface="ＭＳ Ｐゴシック"/>
              <a:ea typeface="ＭＳ Ｐゴシック"/>
              <a:cs typeface="ＭＳ Ｐゴシック"/>
            </a:rPr>
            <a:t>●裏技</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D13" sheet="ﾋﾟﾎﾞｯﾄﾃｰﾌﾞﾙ"/>
  </cacheSource>
  <cacheFields count="4">
    <cacheField name="氏名">
      <sharedItems containsMixedTypes="0" count="10">
        <s v="あ"/>
        <s v="い"/>
        <s v="う"/>
        <s v="え"/>
        <s v="お"/>
        <s v="か"/>
        <s v="き"/>
        <s v="く"/>
        <s v="け"/>
        <s v="こ"/>
      </sharedItems>
    </cacheField>
    <cacheField name="男女">
      <sharedItems containsMixedTypes="0" count="2">
        <s v="男"/>
        <s v="女"/>
      </sharedItems>
    </cacheField>
    <cacheField name="バイク所有">
      <sharedItems containsMixedTypes="0" count="2">
        <s v="YES"/>
        <s v="NO"/>
      </sharedItems>
    </cacheField>
    <cacheField name="満足度％">
      <sharedItems containsSemiMixedTypes="0" containsString="0" containsMixedTypes="0" containsNumber="1" containsInteger="1" count="6">
        <n v="80"/>
        <n v="50"/>
        <n v="60"/>
        <n v="70"/>
        <n v="90"/>
        <n v="1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3:D13" sheet="ﾋﾟﾎﾞｯﾄﾃｰﾌﾞﾙ"/>
  </cacheSource>
  <cacheFields count="4">
    <cacheField name="氏名">
      <sharedItems containsMixedTypes="0" count="10">
        <s v="あ"/>
        <s v="い"/>
        <s v="う"/>
        <s v="え"/>
        <s v="お"/>
        <s v="か"/>
        <s v="き"/>
        <s v="く"/>
        <s v="け"/>
        <s v="こ"/>
      </sharedItems>
    </cacheField>
    <cacheField name="男女">
      <sharedItems containsMixedTypes="0" count="2">
        <s v="男"/>
        <s v="女"/>
      </sharedItems>
    </cacheField>
    <cacheField name="バイク所有">
      <sharedItems containsMixedTypes="0" count="2">
        <s v="YES"/>
        <s v="NO"/>
      </sharedItems>
    </cacheField>
    <cacheField name="満足度％">
      <sharedItems containsSemiMixedTypes="0" containsString="0" containsMixedTypes="0" containsNumber="1" containsInteger="1" count="6">
        <n v="80"/>
        <n v="50"/>
        <n v="60"/>
        <n v="70"/>
        <n v="90"/>
        <n v="100"/>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D29:E39" sheet="ﾋﾟﾎﾞｯﾄﾃｰﾌﾞﾙ"/>
  </cacheSource>
  <cacheFields count="2">
    <cacheField name="小分類">
      <sharedItems containsMixedTypes="0" count="4">
        <s v="男YES"/>
        <s v="女YES"/>
        <s v="男NO"/>
        <s v="女NO"/>
      </sharedItems>
    </cacheField>
    <cacheField name="満足度％">
      <sharedItems containsSemiMixedTypes="0" containsString="0" containsMixedTypes="0" containsNumber="1" containsInteger="1" count="6">
        <n v="80"/>
        <n v="50"/>
        <n v="60"/>
        <n v="70"/>
        <n v="90"/>
        <n v="100"/>
      </sharedItems>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1:C8" sheet="相関データ"/>
  </cacheSource>
  <cacheFields count="3">
    <cacheField name="データ名">
      <sharedItems containsMixedTypes="0" count="7">
        <s v="a1"/>
        <s v="a2"/>
        <s v="a3"/>
        <s v="a4"/>
        <s v="a5"/>
        <s v="a6"/>
        <s v="a7"/>
      </sharedItems>
    </cacheField>
    <cacheField name="ｘ">
      <sharedItems containsSemiMixedTypes="0" containsString="0" containsMixedTypes="0" containsNumber="1" containsInteger="1" count="7">
        <n v="10"/>
        <n v="20"/>
        <n v="30"/>
        <n v="40"/>
        <n v="50"/>
        <n v="80"/>
        <n v="100"/>
      </sharedItems>
    </cacheField>
    <cacheField name="ｙ">
      <sharedItems containsSemiMixedTypes="0" containsString="0" containsMixedTypes="0" containsNumber="1" containsInteger="1" count="7">
        <n v="9"/>
        <n v="18"/>
        <n v="31"/>
        <n v="45"/>
        <n v="49"/>
        <n v="81"/>
        <n v="98"/>
      </sharedItems>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ref="A5:B22" sheet="集計"/>
  </cacheSource>
  <cacheFields count="2">
    <cacheField name="GRP">
      <sharedItems containsMixedTypes="0" count="3">
        <s v="A"/>
        <s v="B"/>
        <s v="C"/>
      </sharedItems>
    </cacheField>
    <cacheField name="数値">
      <sharedItems containsSemiMixedTypes="0" containsString="0" containsMixedTypes="0" containsNumber="1" containsInteger="1" count="12">
        <n v="10"/>
        <n v="20"/>
        <n v="15"/>
        <n v="12"/>
        <n v="30"/>
        <n v="5"/>
        <n v="8"/>
        <n v="1"/>
        <n v="6"/>
        <n v="50"/>
        <n v="60"/>
        <n v="7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ﾋﾟﾎﾞｯﾄﾃｰﾌﾞﾙ2" cacheId="7" applyNumberFormats="0" applyBorderFormats="0" applyFontFormats="0" applyPatternFormats="0" applyAlignmentFormats="0" applyWidthHeightFormats="0" dataCaption="データ" showMissing="1" preserveFormatting="1" useAutoFormatting="1" itemPrintTitles="1" compactData="0" updatedVersion="2" indent="0" showMemberPropertyTips="1">
  <location ref="D8:H10" firstHeaderRow="1" firstDataRow="2" firstDataCol="1"/>
  <pivotFields count="2">
    <pivotField axis="axisCol" compact="0" outline="0" subtotalTop="0" showAll="0">
      <items count="4">
        <item x="0"/>
        <item x="1"/>
        <item x="2"/>
        <item t="default"/>
      </items>
    </pivotField>
    <pivotField dataField="1" compact="0" outline="0" subtotalTop="0" showAll="0"/>
  </pivotFields>
  <rowItems count="1">
    <i/>
  </rowItems>
  <colFields count="1">
    <field x="0"/>
  </colFields>
  <colItems count="4">
    <i>
      <x/>
    </i>
    <i>
      <x v="1"/>
    </i>
    <i>
      <x v="2"/>
    </i>
    <i t="grand">
      <x/>
    </i>
  </colItems>
  <dataFields count="1">
    <dataField name="合計 : 数値" fld="1"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1" cacheId="5" applyNumberFormats="0" applyBorderFormats="0" applyFontFormats="0" applyPatternFormats="0" applyAlignmentFormats="0" applyWidthHeightFormats="0" dataCaption="データ" showMissing="1" preserveFormatting="1" useAutoFormatting="1" itemPrintTitles="1" compactData="0" updatedVersion="2" indent="0" showMemberPropertyTips="1">
  <location ref="G29:I35" firstHeaderRow="1" firstDataRow="2" firstDataCol="1"/>
  <pivotFields count="2">
    <pivotField axis="axisRow" compact="0" outline="0" subtotalTop="0" showAll="0">
      <items count="5">
        <item x="3"/>
        <item x="1"/>
        <item x="2"/>
        <item x="0"/>
        <item t="default"/>
      </items>
    </pivotField>
    <pivotField dataField="1" compact="0" outline="0" subtotalTop="0" showAll="0"/>
  </pivotFields>
  <rowFields count="1">
    <field x="0"/>
  </rowFields>
  <rowItems count="5">
    <i>
      <x/>
    </i>
    <i>
      <x v="1"/>
    </i>
    <i>
      <x v="2"/>
    </i>
    <i>
      <x v="3"/>
    </i>
    <i t="grand">
      <x/>
    </i>
  </rowItems>
  <colFields count="1">
    <field x="-2"/>
  </colFields>
  <colItems count="2">
    <i>
      <x/>
    </i>
    <i i="1">
      <x v="1"/>
    </i>
  </colItems>
  <dataFields count="2">
    <dataField name="データの個数 : 満足度％" fld="1" subtotal="count" baseField="0" baseItem="0"/>
    <dataField name="平均 : 満足度％" fld="1" subtotal="average"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ピボットテーブル4" cacheId="4" applyNumberFormats="0" applyBorderFormats="0" applyFontFormats="0" applyPatternFormats="0" applyAlignmentFormats="0" applyWidthHeightFormats="0" dataCaption="データ" showMissing="0" preserveFormatting="1" useAutoFormatting="1" subtotalHiddenItems="1" itemPrintTitles="1" compactData="0" updatedVersion="2" indent="0" showMemberPropertyTips="1">
  <location ref="L3:N11" firstHeaderRow="2" firstDataRow="2" firstDataCol="2"/>
  <pivotFields count="4">
    <pivotField compact="0" outline="0" subtotalTop="0" showAll="0"/>
    <pivotField axis="axisRow" compact="0" outline="0" subtotalTop="0" showAll="0">
      <items count="3">
        <item x="1"/>
        <item x="0"/>
        <item t="default"/>
      </items>
    </pivotField>
    <pivotField axis="axisRow" compact="0" outline="0" subtotalTop="0" showAll="0">
      <items count="3">
        <item x="1"/>
        <item x="0"/>
        <item t="default"/>
      </items>
    </pivotField>
    <pivotField dataField="1" compact="0" outline="0" subtotalTop="0" showAll="0"/>
  </pivotFields>
  <rowFields count="2">
    <field x="1"/>
    <field x="2"/>
  </rowFields>
  <rowItems count="7">
    <i>
      <x/>
      <x/>
    </i>
    <i r="1">
      <x v="1"/>
    </i>
    <i t="default">
      <x/>
    </i>
    <i>
      <x v="1"/>
      <x/>
    </i>
    <i r="1">
      <x v="1"/>
    </i>
    <i t="default">
      <x v="1"/>
    </i>
    <i t="grand">
      <x/>
    </i>
  </rowItems>
  <colItems count="1">
    <i/>
  </colItems>
  <dataFields count="1">
    <dataField name="合計:満足度％" fld="3" baseField="0" baseItem="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ピボットテーブル1" cacheId="1" applyNumberFormats="0" applyBorderFormats="0" applyFontFormats="0" applyPatternFormats="0" applyAlignmentFormats="0" applyWidthHeightFormats="0" dataCaption="データ" showMissing="0" preserveFormatting="1" useAutoFormatting="1" subtotalHiddenItems="1" itemPrintTitles="1" compactData="0" updatedVersion="2" indent="0" showMemberPropertyTips="1">
  <location ref="F3:I7" firstHeaderRow="1" firstDataRow="2" firstDataCol="1"/>
  <pivotFields count="4">
    <pivotField compact="0" outline="0" subtotalTop="0" showAll="0"/>
    <pivotField axis="axisRow" compact="0" outline="0" subtotalTop="0" showAll="0">
      <items count="3">
        <item x="1"/>
        <item x="0"/>
        <item t="default"/>
      </items>
    </pivotField>
    <pivotField axis="axisCol" compact="0" outline="0" subtotalTop="0" showAll="0">
      <items count="3">
        <item x="1"/>
        <item x="0"/>
        <item t="default"/>
      </items>
    </pivotField>
    <pivotField dataField="1" compact="0" outline="0" subtotalTop="0" showAll="0"/>
  </pivotFields>
  <rowFields count="1">
    <field x="1"/>
  </rowFields>
  <rowItems count="3">
    <i>
      <x/>
    </i>
    <i>
      <x v="1"/>
    </i>
    <i t="grand">
      <x/>
    </i>
  </rowItems>
  <colFields count="1">
    <field x="2"/>
  </colFields>
  <colItems count="3">
    <i>
      <x/>
    </i>
    <i>
      <x v="1"/>
    </i>
    <i t="grand">
      <x/>
    </i>
  </colItems>
  <dataFields count="1">
    <dataField name="平均:満足度％" fld="3" subtotal="average" baseField="0" baseItem="-3"/>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ﾋﾟﾎﾞｯﾄﾃｰﾌﾞﾙ3" cacheId="6" dataOnRows="1" applyNumberFormats="0" applyBorderFormats="0" applyFontFormats="0" applyPatternFormats="0" applyAlignmentFormats="0" applyWidthHeightFormats="0" dataCaption="データ" showMissing="0" preserveFormatting="1" useAutoFormatting="1" subtotalHiddenItems="1" itemPrintTitles="1" compactData="0" updatedVersion="2" indent="0" showMemberPropertyTips="1">
  <location ref="A26:B36" firstHeaderRow="1" firstDataRow="1" firstDataCol="1"/>
  <pivotFields count="3">
    <pivotField compact="0" outline="0" subtotalTop="0" showAll="0"/>
    <pivotField dataField="1" compact="0" outline="0" subtotalTop="0" showAll="0"/>
    <pivotField compact="0" outline="0" subtotalTop="0" showAll="0"/>
  </pivotFields>
  <rowFields count="1">
    <field x="-2"/>
  </rowFields>
  <rowItems count="10">
    <i>
      <x/>
    </i>
    <i i="1">
      <x v="1"/>
    </i>
    <i i="2">
      <x v="2"/>
    </i>
    <i i="3">
      <x v="3"/>
    </i>
    <i i="4">
      <x v="4"/>
    </i>
    <i i="5">
      <x v="5"/>
    </i>
    <i i="6">
      <x v="6"/>
    </i>
    <i i="7">
      <x v="7"/>
    </i>
    <i i="8">
      <x v="8"/>
    </i>
    <i i="9">
      <x v="9"/>
    </i>
  </rowItems>
  <colItems count="1">
    <i/>
  </colItems>
  <dataFields count="10">
    <dataField name="合計 : ｘ" fld="1" baseField="0" baseItem="0"/>
    <dataField name="データの個数 : ｘ2" fld="1" subtotal="count" baseField="0" baseItem="0"/>
    <dataField name="平均 : ｘ2" fld="1" subtotal="average" baseField="0" baseItem="0"/>
    <dataField name="合計 : ｘ2" fld="1" baseField="0" baseItem="0"/>
    <dataField name="最大値 : ｘ2" fld="1" subtotal="max" baseField="0" baseItem="0"/>
    <dataField name="最小値 : ｘ3" fld="1" subtotal="min" baseField="0" baseItem="0"/>
    <dataField name="標本標準偏差 : ｘ3" fld="1" subtotal="stdDev" baseField="0" baseItem="0"/>
    <dataField name="標準偏差 : ｘ3" fld="1" subtotal="stdDevp" baseField="0" baseItem="0"/>
    <dataField name="標本分散 : ｘ3" fld="1" subtotal="var" baseField="0" baseItem="0"/>
    <dataField name="分散 : ｘ3" fld="1" subtotal="varp"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1.xml" /><Relationship Id="rId3"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6.vml" /><Relationship Id="rId3" Type="http://schemas.openxmlformats.org/officeDocument/2006/relationships/drawing" Target="../drawings/drawing1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ivotTable" Target="../pivotTables/pivotTable5.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vmlDrawing" Target="../drawings/vmlDrawing3.vml" /><Relationship Id="rId6" Type="http://schemas.openxmlformats.org/officeDocument/2006/relationships/drawing" Target="../drawings/drawing5.xml" /><Relationship Id="rId7"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A1:I59"/>
  <sheetViews>
    <sheetView showGridLines="0" tabSelected="1" zoomScale="75" zoomScaleNormal="75" workbookViewId="0" topLeftCell="A1">
      <selection activeCell="G20" sqref="G20"/>
    </sheetView>
  </sheetViews>
  <sheetFormatPr defaultColWidth="9.00390625" defaultRowHeight="14.25"/>
  <cols>
    <col min="1" max="1" width="11.00390625" style="1" customWidth="1"/>
    <col min="2" max="2" width="32.00390625" style="1" customWidth="1"/>
    <col min="3" max="4" width="12.75390625" style="109" customWidth="1"/>
    <col min="5" max="5" width="13.875" style="1" customWidth="1"/>
    <col min="6" max="6" width="3.25390625" style="1" customWidth="1"/>
    <col min="7" max="16384" width="11.00390625" style="1" customWidth="1"/>
  </cols>
  <sheetData>
    <row r="1" spans="1:8" ht="14.25">
      <c r="A1" s="1" t="s">
        <v>52</v>
      </c>
      <c r="E1" s="1" t="s">
        <v>599</v>
      </c>
      <c r="G1" s="1" t="s">
        <v>53</v>
      </c>
      <c r="H1" s="35" t="s">
        <v>1137</v>
      </c>
    </row>
    <row r="3" spans="1:6" ht="14.25">
      <c r="A3" s="1" t="s">
        <v>54</v>
      </c>
      <c r="E3" s="3"/>
      <c r="F3" s="3"/>
    </row>
    <row r="4" ht="14.25">
      <c r="A4" s="1" t="s">
        <v>55</v>
      </c>
    </row>
    <row r="5" ht="14.25">
      <c r="A5" s="1" t="s">
        <v>56</v>
      </c>
    </row>
    <row r="6" ht="14.25">
      <c r="A6" s="1" t="s">
        <v>57</v>
      </c>
    </row>
    <row r="7" ht="14.25">
      <c r="A7" s="1" t="s">
        <v>1162</v>
      </c>
    </row>
    <row r="8" ht="14.25">
      <c r="A8" s="1" t="s">
        <v>1160</v>
      </c>
    </row>
    <row r="10" ht="14.25">
      <c r="A10" s="1" t="s">
        <v>1158</v>
      </c>
    </row>
    <row r="12" ht="14.25">
      <c r="A12" s="1" t="s">
        <v>1136</v>
      </c>
    </row>
    <row r="13" ht="14.25">
      <c r="A13" s="1" t="s">
        <v>1159</v>
      </c>
    </row>
    <row r="15" spans="1:7" ht="14.25">
      <c r="A15" s="20" t="s">
        <v>58</v>
      </c>
      <c r="B15" s="1" t="s">
        <v>59</v>
      </c>
      <c r="G15"/>
    </row>
    <row r="16" spans="2:7" ht="14.25">
      <c r="B16" s="1" t="s">
        <v>60</v>
      </c>
      <c r="G16"/>
    </row>
    <row r="17" spans="2:9" ht="14.25">
      <c r="B17" s="1" t="s">
        <v>61</v>
      </c>
      <c r="G17"/>
      <c r="H17" s="3"/>
      <c r="I17" s="3"/>
    </row>
    <row r="18" spans="2:7" ht="14.25">
      <c r="B18" s="1" t="s">
        <v>62</v>
      </c>
      <c r="G18"/>
    </row>
    <row r="19" spans="2:7" ht="14.25">
      <c r="B19" s="1" t="s">
        <v>63</v>
      </c>
      <c r="G19"/>
    </row>
    <row r="20" spans="2:7" ht="14.25">
      <c r="B20" s="1" t="s">
        <v>64</v>
      </c>
      <c r="G20"/>
    </row>
    <row r="21" spans="2:7" ht="14.25">
      <c r="B21" s="1" t="s">
        <v>65</v>
      </c>
      <c r="G21"/>
    </row>
    <row r="22" spans="2:7" ht="14.25">
      <c r="B22" s="1" t="s">
        <v>66</v>
      </c>
      <c r="G22"/>
    </row>
    <row r="23" spans="2:7" ht="14.25">
      <c r="B23" s="1" t="s">
        <v>67</v>
      </c>
      <c r="G23"/>
    </row>
    <row r="24" ht="14.25">
      <c r="G24"/>
    </row>
    <row r="27" ht="14.25">
      <c r="A27" s="107" t="s">
        <v>710</v>
      </c>
    </row>
    <row r="29" spans="2:4" ht="14.25">
      <c r="B29" s="108"/>
      <c r="C29" s="110" t="s">
        <v>711</v>
      </c>
      <c r="D29" s="110" t="s">
        <v>712</v>
      </c>
    </row>
    <row r="30" spans="2:4" ht="14.25">
      <c r="B30" s="252" t="s">
        <v>713</v>
      </c>
      <c r="C30" s="111">
        <v>256</v>
      </c>
      <c r="D30" s="112">
        <v>16384</v>
      </c>
    </row>
    <row r="31" spans="2:4" ht="14.25">
      <c r="B31" s="252"/>
      <c r="C31" s="111" t="s">
        <v>714</v>
      </c>
      <c r="D31" s="111" t="s">
        <v>715</v>
      </c>
    </row>
    <row r="32" spans="2:4" ht="14.25">
      <c r="B32" s="252" t="s">
        <v>716</v>
      </c>
      <c r="C32" s="113">
        <v>65536</v>
      </c>
      <c r="D32" s="112">
        <v>1048576</v>
      </c>
    </row>
    <row r="33" spans="2:4" ht="14.25">
      <c r="B33" s="252"/>
      <c r="C33" s="111" t="s">
        <v>717</v>
      </c>
      <c r="D33" s="111" t="s">
        <v>718</v>
      </c>
    </row>
    <row r="34" spans="2:4" ht="14.25">
      <c r="B34" s="108" t="s">
        <v>719</v>
      </c>
      <c r="C34" s="111" t="s">
        <v>720</v>
      </c>
      <c r="D34" s="111" t="s">
        <v>721</v>
      </c>
    </row>
    <row r="35" spans="2:4" ht="14.25">
      <c r="B35" s="108" t="s">
        <v>722</v>
      </c>
      <c r="C35" s="111">
        <v>3</v>
      </c>
      <c r="D35" s="111" t="s">
        <v>723</v>
      </c>
    </row>
    <row r="36" spans="2:4" ht="14.25">
      <c r="B36" s="108" t="s">
        <v>724</v>
      </c>
      <c r="C36" s="111">
        <v>3</v>
      </c>
      <c r="D36" s="111">
        <v>64</v>
      </c>
    </row>
    <row r="37" spans="2:4" ht="14.25">
      <c r="B37" s="108" t="s">
        <v>725</v>
      </c>
      <c r="C37" s="112">
        <v>1000</v>
      </c>
      <c r="D37" s="112">
        <v>10000</v>
      </c>
    </row>
    <row r="38" spans="2:4" ht="14.25">
      <c r="B38" s="108" t="s">
        <v>726</v>
      </c>
      <c r="C38" s="111">
        <v>7</v>
      </c>
      <c r="D38" s="111">
        <v>64</v>
      </c>
    </row>
    <row r="39" spans="2:4" ht="14.25">
      <c r="B39" s="108" t="s">
        <v>727</v>
      </c>
      <c r="C39" s="111">
        <v>30</v>
      </c>
      <c r="D39" s="111">
        <v>255</v>
      </c>
    </row>
    <row r="40" spans="2:4" ht="14.25">
      <c r="B40" s="108" t="s">
        <v>728</v>
      </c>
      <c r="C40" s="111">
        <v>16</v>
      </c>
      <c r="D40" s="111">
        <v>100</v>
      </c>
    </row>
    <row r="42" ht="14.25">
      <c r="A42" s="1" t="s">
        <v>732</v>
      </c>
    </row>
    <row r="43" ht="14.25">
      <c r="A43" s="1" t="s">
        <v>740</v>
      </c>
    </row>
    <row r="44" ht="14.25">
      <c r="A44" s="1" t="s">
        <v>741</v>
      </c>
    </row>
    <row r="45" ht="14.25">
      <c r="A45" s="115" t="s">
        <v>742</v>
      </c>
    </row>
    <row r="46" ht="14.25">
      <c r="A46" s="1" t="s">
        <v>734</v>
      </c>
    </row>
    <row r="47" ht="14.25">
      <c r="A47" s="1" t="s">
        <v>743</v>
      </c>
    </row>
    <row r="48" ht="14.25">
      <c r="A48" s="115" t="s">
        <v>744</v>
      </c>
    </row>
    <row r="49" ht="14.25">
      <c r="A49" s="1" t="s">
        <v>735</v>
      </c>
    </row>
    <row r="50" ht="14.25">
      <c r="A50" s="1" t="s">
        <v>733</v>
      </c>
    </row>
    <row r="51" ht="14.25">
      <c r="A51" s="1" t="s">
        <v>736</v>
      </c>
    </row>
    <row r="52" ht="14.25">
      <c r="A52" s="1" t="s">
        <v>737</v>
      </c>
    </row>
    <row r="53" ht="14.25">
      <c r="A53" s="1" t="s">
        <v>738</v>
      </c>
    </row>
    <row r="54" ht="14.25">
      <c r="A54" s="1" t="s">
        <v>739</v>
      </c>
    </row>
    <row r="55" ht="14.25">
      <c r="A55" s="1" t="s">
        <v>746</v>
      </c>
    </row>
    <row r="56" ht="14.25">
      <c r="A56" s="1" t="s">
        <v>745</v>
      </c>
    </row>
    <row r="59" ht="14.25">
      <c r="A59" s="1" t="s">
        <v>7</v>
      </c>
    </row>
  </sheetData>
  <mergeCells count="2">
    <mergeCell ref="B30:B31"/>
    <mergeCell ref="B32:B33"/>
  </mergeCells>
  <printOptions/>
  <pageMargins left="0.75" right="0.75" top="1" bottom="1" header="0.512" footer="0.512"/>
  <pageSetup orientation="portrait" paperSize="9"/>
  <headerFooter alignWithMargins="0">
    <oddHeader>&amp;C&amp;A</oddHeader>
    <oddFooter>&amp;C- &amp;P -</oddFooter>
  </headerFooter>
</worksheet>
</file>

<file path=xl/worksheets/sheet10.xml><?xml version="1.0" encoding="utf-8"?>
<worksheet xmlns="http://schemas.openxmlformats.org/spreadsheetml/2006/main" xmlns:r="http://schemas.openxmlformats.org/officeDocument/2006/relationships">
  <sheetPr codeName="Sheet8"/>
  <dimension ref="A1:N40"/>
  <sheetViews>
    <sheetView zoomScale="75" zoomScaleNormal="75" workbookViewId="0" topLeftCell="A1">
      <selection activeCell="K18" sqref="K18"/>
    </sheetView>
  </sheetViews>
  <sheetFormatPr defaultColWidth="9.00390625" defaultRowHeight="14.25"/>
  <cols>
    <col min="1" max="2" width="6.125" style="1" customWidth="1"/>
    <col min="3" max="3" width="11.375" style="1" customWidth="1"/>
    <col min="4" max="4" width="8.875" style="1" customWidth="1"/>
    <col min="5" max="5" width="9.125" style="1" customWidth="1"/>
    <col min="6" max="6" width="16.375" style="1" customWidth="1"/>
    <col min="7" max="7" width="11.625" style="1" customWidth="1"/>
    <col min="8" max="8" width="8.875" style="1" customWidth="1"/>
    <col min="9" max="9" width="11.625" style="1" customWidth="1"/>
    <col min="10" max="10" width="1.625" style="1" customWidth="1"/>
    <col min="11" max="11" width="9.25390625" style="1" customWidth="1"/>
    <col min="12" max="12" width="8.375" style="1" customWidth="1"/>
    <col min="13" max="13" width="14.375" style="1" customWidth="1"/>
    <col min="14" max="14" width="6.875" style="1" customWidth="1"/>
    <col min="15" max="17" width="3.875" style="1" customWidth="1"/>
    <col min="18" max="16384" width="11.00390625" style="1" customWidth="1"/>
  </cols>
  <sheetData>
    <row r="1" spans="1:8" ht="14.25">
      <c r="A1" s="35" t="s">
        <v>468</v>
      </c>
      <c r="H1" s="1" t="s">
        <v>469</v>
      </c>
    </row>
    <row r="2" spans="1:6" ht="14.25">
      <c r="A2" s="1" t="s">
        <v>421</v>
      </c>
      <c r="F2" s="1" t="s">
        <v>470</v>
      </c>
    </row>
    <row r="3" spans="1:14" ht="14.25">
      <c r="A3" s="9" t="s">
        <v>471</v>
      </c>
      <c r="B3" s="9" t="s">
        <v>472</v>
      </c>
      <c r="C3" s="9" t="s">
        <v>473</v>
      </c>
      <c r="D3" s="9" t="s">
        <v>474</v>
      </c>
      <c r="F3" s="105" t="s">
        <v>475</v>
      </c>
      <c r="G3" s="37" t="s">
        <v>473</v>
      </c>
      <c r="H3" s="38"/>
      <c r="I3" s="39"/>
      <c r="L3" s="106" t="s">
        <v>476</v>
      </c>
      <c r="M3" s="41"/>
      <c r="N3" s="42"/>
    </row>
    <row r="4" spans="1:14" ht="14.25">
      <c r="A4" s="9" t="s">
        <v>111</v>
      </c>
      <c r="B4" s="9" t="s">
        <v>477</v>
      </c>
      <c r="C4" s="9" t="s">
        <v>478</v>
      </c>
      <c r="D4" s="9">
        <v>80</v>
      </c>
      <c r="F4" s="37" t="s">
        <v>472</v>
      </c>
      <c r="G4" s="36" t="s">
        <v>479</v>
      </c>
      <c r="H4" s="38" t="s">
        <v>478</v>
      </c>
      <c r="I4" s="43" t="s">
        <v>456</v>
      </c>
      <c r="L4" s="44" t="s">
        <v>472</v>
      </c>
      <c r="M4" s="44" t="s">
        <v>473</v>
      </c>
      <c r="N4" s="45" t="s">
        <v>480</v>
      </c>
    </row>
    <row r="5" spans="1:14" ht="14.25">
      <c r="A5" s="9" t="s">
        <v>112</v>
      </c>
      <c r="B5" s="9" t="s">
        <v>481</v>
      </c>
      <c r="C5" s="9" t="s">
        <v>478</v>
      </c>
      <c r="D5" s="9">
        <v>50</v>
      </c>
      <c r="F5" s="36" t="s">
        <v>481</v>
      </c>
      <c r="G5" s="36">
        <v>80</v>
      </c>
      <c r="H5" s="38">
        <v>70</v>
      </c>
      <c r="I5" s="43">
        <v>76</v>
      </c>
      <c r="L5" s="40" t="s">
        <v>481</v>
      </c>
      <c r="M5" s="40" t="s">
        <v>479</v>
      </c>
      <c r="N5" s="46">
        <v>290</v>
      </c>
    </row>
    <row r="6" spans="1:14" ht="14.25">
      <c r="A6" s="9" t="s">
        <v>113</v>
      </c>
      <c r="B6" s="9" t="s">
        <v>477</v>
      </c>
      <c r="C6" s="9" t="s">
        <v>479</v>
      </c>
      <c r="D6" s="9">
        <v>60</v>
      </c>
      <c r="F6" s="47" t="s">
        <v>477</v>
      </c>
      <c r="G6" s="47">
        <v>66.66666666666667</v>
      </c>
      <c r="H6" s="48">
        <v>80</v>
      </c>
      <c r="I6" s="49">
        <v>72</v>
      </c>
      <c r="L6" s="50"/>
      <c r="M6" s="51" t="s">
        <v>478</v>
      </c>
      <c r="N6" s="52">
        <v>90</v>
      </c>
    </row>
    <row r="7" spans="1:14" ht="14.25">
      <c r="A7" s="9" t="s">
        <v>364</v>
      </c>
      <c r="B7" s="9" t="s">
        <v>477</v>
      </c>
      <c r="C7" s="9" t="s">
        <v>479</v>
      </c>
      <c r="D7" s="9">
        <v>70</v>
      </c>
      <c r="F7" s="53" t="s">
        <v>456</v>
      </c>
      <c r="G7" s="53">
        <v>73.33333333333333</v>
      </c>
      <c r="H7" s="54">
        <v>75</v>
      </c>
      <c r="I7" s="55">
        <v>74</v>
      </c>
      <c r="J7" s="1" t="s">
        <v>482</v>
      </c>
      <c r="L7" s="40" t="s">
        <v>483</v>
      </c>
      <c r="M7" s="56"/>
      <c r="N7" s="46">
        <v>380</v>
      </c>
    </row>
    <row r="8" spans="1:14" ht="14.25">
      <c r="A8" s="9" t="s">
        <v>365</v>
      </c>
      <c r="B8" s="9" t="s">
        <v>477</v>
      </c>
      <c r="C8" s="9" t="s">
        <v>478</v>
      </c>
      <c r="D8" s="9">
        <v>80</v>
      </c>
      <c r="F8" s="80" t="s">
        <v>671</v>
      </c>
      <c r="L8" s="40" t="s">
        <v>477</v>
      </c>
      <c r="M8" s="40" t="s">
        <v>479</v>
      </c>
      <c r="N8" s="46">
        <v>200</v>
      </c>
    </row>
    <row r="9" spans="1:14" ht="14.25">
      <c r="A9" s="9" t="s">
        <v>484</v>
      </c>
      <c r="B9" s="9" t="s">
        <v>481</v>
      </c>
      <c r="C9" s="9" t="s">
        <v>478</v>
      </c>
      <c r="D9" s="9">
        <v>90</v>
      </c>
      <c r="F9" s="80" t="s">
        <v>485</v>
      </c>
      <c r="L9" s="50"/>
      <c r="M9" s="51" t="s">
        <v>478</v>
      </c>
      <c r="N9" s="52">
        <v>160</v>
      </c>
    </row>
    <row r="10" spans="1:14" ht="14.25">
      <c r="A10" s="9" t="s">
        <v>486</v>
      </c>
      <c r="B10" s="9" t="s">
        <v>481</v>
      </c>
      <c r="C10" s="9" t="s">
        <v>479</v>
      </c>
      <c r="D10" s="9">
        <v>100</v>
      </c>
      <c r="L10" s="40" t="s">
        <v>487</v>
      </c>
      <c r="M10" s="56"/>
      <c r="N10" s="46">
        <v>360</v>
      </c>
    </row>
    <row r="11" spans="1:14" ht="14.25">
      <c r="A11" s="9" t="s">
        <v>488</v>
      </c>
      <c r="B11" s="9" t="s">
        <v>481</v>
      </c>
      <c r="C11" s="9" t="s">
        <v>479</v>
      </c>
      <c r="D11" s="9">
        <v>60</v>
      </c>
      <c r="L11" s="57" t="s">
        <v>456</v>
      </c>
      <c r="M11" s="58"/>
      <c r="N11" s="59">
        <v>740</v>
      </c>
    </row>
    <row r="12" spans="1:4" ht="14.25">
      <c r="A12" s="9" t="s">
        <v>489</v>
      </c>
      <c r="B12" s="9" t="s">
        <v>481</v>
      </c>
      <c r="C12" s="9" t="s">
        <v>479</v>
      </c>
      <c r="D12" s="9">
        <v>80</v>
      </c>
    </row>
    <row r="13" spans="1:6" ht="14.25">
      <c r="A13" s="9" t="s">
        <v>490</v>
      </c>
      <c r="B13" s="9" t="s">
        <v>477</v>
      </c>
      <c r="C13" s="9" t="s">
        <v>479</v>
      </c>
      <c r="D13" s="9">
        <v>70</v>
      </c>
      <c r="F13" s="1" t="s">
        <v>491</v>
      </c>
    </row>
    <row r="14" spans="6:9" ht="14.25">
      <c r="F14" s="40" t="s">
        <v>492</v>
      </c>
      <c r="G14" s="44" t="s">
        <v>473</v>
      </c>
      <c r="H14" s="41"/>
      <c r="I14" s="60"/>
    </row>
    <row r="15" spans="6:9" ht="14.25">
      <c r="F15" s="44" t="s">
        <v>472</v>
      </c>
      <c r="G15" s="40" t="s">
        <v>479</v>
      </c>
      <c r="H15" s="41" t="s">
        <v>478</v>
      </c>
      <c r="I15" s="42" t="s">
        <v>456</v>
      </c>
    </row>
    <row r="16" spans="6:10" ht="14.25">
      <c r="F16" s="40" t="s">
        <v>481</v>
      </c>
      <c r="G16" s="61">
        <v>4</v>
      </c>
      <c r="H16" s="62">
        <v>1</v>
      </c>
      <c r="I16" s="46">
        <v>5</v>
      </c>
      <c r="J16" s="1" t="s">
        <v>493</v>
      </c>
    </row>
    <row r="17" spans="6:9" ht="14.25">
      <c r="F17" s="51" t="s">
        <v>477</v>
      </c>
      <c r="G17" s="63">
        <v>3</v>
      </c>
      <c r="H17" s="64">
        <v>2</v>
      </c>
      <c r="I17" s="52">
        <v>5</v>
      </c>
    </row>
    <row r="18" spans="6:10" ht="19.5" customHeight="1">
      <c r="F18" s="57" t="s">
        <v>456</v>
      </c>
      <c r="G18" s="65">
        <v>7</v>
      </c>
      <c r="H18" s="66">
        <v>3</v>
      </c>
      <c r="I18" s="59">
        <v>10</v>
      </c>
      <c r="J18" s="3"/>
    </row>
    <row r="20" spans="5:9" ht="14.25">
      <c r="E20" s="67" t="s">
        <v>494</v>
      </c>
      <c r="G20" s="3"/>
      <c r="H20" s="3"/>
      <c r="I20" s="3"/>
    </row>
    <row r="21" ht="14.25">
      <c r="E21" s="1" t="s">
        <v>495</v>
      </c>
    </row>
    <row r="23" ht="14.25">
      <c r="E23" s="1" t="s">
        <v>496</v>
      </c>
    </row>
    <row r="24" ht="14.25">
      <c r="E24" s="68" t="s">
        <v>497</v>
      </c>
    </row>
    <row r="25" ht="14.25">
      <c r="E25" s="1" t="s">
        <v>498</v>
      </c>
    </row>
    <row r="26" ht="14.25">
      <c r="E26" s="1" t="s">
        <v>499</v>
      </c>
    </row>
    <row r="28" ht="14.25">
      <c r="D28" s="80" t="s">
        <v>686</v>
      </c>
    </row>
    <row r="29" spans="1:9" ht="15">
      <c r="A29" s="9" t="s">
        <v>471</v>
      </c>
      <c r="B29" s="9" t="s">
        <v>472</v>
      </c>
      <c r="C29" s="9" t="s">
        <v>473</v>
      </c>
      <c r="D29" s="1" t="s">
        <v>679</v>
      </c>
      <c r="E29" s="9" t="s">
        <v>474</v>
      </c>
      <c r="G29" s="95"/>
      <c r="H29" s="94" t="s">
        <v>421</v>
      </c>
      <c r="I29" s="98"/>
    </row>
    <row r="30" spans="1:9" ht="15">
      <c r="A30" s="9" t="s">
        <v>111</v>
      </c>
      <c r="B30" s="9" t="s">
        <v>477</v>
      </c>
      <c r="C30" s="9" t="s">
        <v>478</v>
      </c>
      <c r="D30" s="1" t="str">
        <f>B30&amp;C30</f>
        <v>男YES</v>
      </c>
      <c r="E30" s="9">
        <v>80</v>
      </c>
      <c r="G30" s="94" t="s">
        <v>678</v>
      </c>
      <c r="H30" s="95" t="s">
        <v>681</v>
      </c>
      <c r="I30" s="98" t="s">
        <v>682</v>
      </c>
    </row>
    <row r="31" spans="1:9" ht="15">
      <c r="A31" s="9" t="s">
        <v>112</v>
      </c>
      <c r="B31" s="9" t="s">
        <v>481</v>
      </c>
      <c r="C31" s="9" t="s">
        <v>478</v>
      </c>
      <c r="D31" s="1" t="str">
        <f aca="true" t="shared" si="0" ref="D31:D39">B31&amp;C31</f>
        <v>女YES</v>
      </c>
      <c r="E31" s="9">
        <v>50</v>
      </c>
      <c r="G31" s="95" t="s">
        <v>680</v>
      </c>
      <c r="H31" s="99">
        <v>3</v>
      </c>
      <c r="I31" s="100">
        <v>80</v>
      </c>
    </row>
    <row r="32" spans="1:9" ht="14.25">
      <c r="A32" s="9" t="s">
        <v>113</v>
      </c>
      <c r="B32" s="9" t="s">
        <v>477</v>
      </c>
      <c r="C32" s="9" t="s">
        <v>479</v>
      </c>
      <c r="D32" s="1" t="str">
        <f t="shared" si="0"/>
        <v>男NO</v>
      </c>
      <c r="E32" s="9">
        <v>60</v>
      </c>
      <c r="G32" s="96" t="s">
        <v>683</v>
      </c>
      <c r="H32" s="101">
        <v>2</v>
      </c>
      <c r="I32" s="102">
        <v>70</v>
      </c>
    </row>
    <row r="33" spans="1:9" ht="14.25">
      <c r="A33" s="9" t="s">
        <v>364</v>
      </c>
      <c r="B33" s="9" t="s">
        <v>477</v>
      </c>
      <c r="C33" s="9" t="s">
        <v>479</v>
      </c>
      <c r="D33" s="1" t="str">
        <f t="shared" si="0"/>
        <v>男NO</v>
      </c>
      <c r="E33" s="9">
        <v>70</v>
      </c>
      <c r="G33" s="96" t="s">
        <v>684</v>
      </c>
      <c r="H33" s="101">
        <v>3</v>
      </c>
      <c r="I33" s="102">
        <v>66.66666666666667</v>
      </c>
    </row>
    <row r="34" spans="1:9" ht="14.25">
      <c r="A34" s="9" t="s">
        <v>365</v>
      </c>
      <c r="B34" s="9" t="s">
        <v>477</v>
      </c>
      <c r="C34" s="9" t="s">
        <v>478</v>
      </c>
      <c r="D34" s="1" t="str">
        <f t="shared" si="0"/>
        <v>男YES</v>
      </c>
      <c r="E34" s="9">
        <v>80</v>
      </c>
      <c r="G34" s="96" t="s">
        <v>685</v>
      </c>
      <c r="H34" s="101">
        <v>2</v>
      </c>
      <c r="I34" s="102">
        <v>80</v>
      </c>
    </row>
    <row r="35" spans="1:9" ht="14.25">
      <c r="A35" s="9" t="s">
        <v>484</v>
      </c>
      <c r="B35" s="9" t="s">
        <v>481</v>
      </c>
      <c r="C35" s="9" t="s">
        <v>478</v>
      </c>
      <c r="D35" s="1" t="str">
        <f t="shared" si="0"/>
        <v>女YES</v>
      </c>
      <c r="E35" s="9">
        <v>90</v>
      </c>
      <c r="G35" s="97" t="s">
        <v>456</v>
      </c>
      <c r="H35" s="103">
        <v>10</v>
      </c>
      <c r="I35" s="104">
        <v>74</v>
      </c>
    </row>
    <row r="36" spans="1:9" ht="14.25">
      <c r="A36" s="9" t="s">
        <v>486</v>
      </c>
      <c r="B36" s="9" t="s">
        <v>481</v>
      </c>
      <c r="C36" s="9" t="s">
        <v>479</v>
      </c>
      <c r="D36" s="1" t="str">
        <f t="shared" si="0"/>
        <v>女NO</v>
      </c>
      <c r="E36" s="9">
        <v>100</v>
      </c>
      <c r="G36"/>
      <c r="H36"/>
      <c r="I36"/>
    </row>
    <row r="37" spans="1:9" ht="14.25">
      <c r="A37" s="9" t="s">
        <v>488</v>
      </c>
      <c r="B37" s="9" t="s">
        <v>481</v>
      </c>
      <c r="C37" s="9" t="s">
        <v>479</v>
      </c>
      <c r="D37" s="1" t="str">
        <f t="shared" si="0"/>
        <v>女NO</v>
      </c>
      <c r="E37" s="9">
        <v>60</v>
      </c>
      <c r="G37"/>
      <c r="H37"/>
      <c r="I37"/>
    </row>
    <row r="38" spans="1:9" ht="14.25">
      <c r="A38" s="9" t="s">
        <v>489</v>
      </c>
      <c r="B38" s="9" t="s">
        <v>481</v>
      </c>
      <c r="C38" s="9" t="s">
        <v>479</v>
      </c>
      <c r="D38" s="1" t="str">
        <f t="shared" si="0"/>
        <v>女NO</v>
      </c>
      <c r="E38" s="9">
        <v>80</v>
      </c>
      <c r="G38"/>
      <c r="H38"/>
      <c r="I38"/>
    </row>
    <row r="39" spans="1:9" ht="14.25">
      <c r="A39" s="9" t="s">
        <v>490</v>
      </c>
      <c r="B39" s="9" t="s">
        <v>477</v>
      </c>
      <c r="C39" s="9" t="s">
        <v>479</v>
      </c>
      <c r="D39" s="1" t="str">
        <f t="shared" si="0"/>
        <v>男NO</v>
      </c>
      <c r="E39" s="9">
        <v>70</v>
      </c>
      <c r="G39"/>
      <c r="H39"/>
      <c r="I39"/>
    </row>
    <row r="40" ht="14.25">
      <c r="D40" s="82" t="s">
        <v>687</v>
      </c>
    </row>
  </sheetData>
  <printOptions/>
  <pageMargins left="0.75" right="0.75" top="1" bottom="1" header="0.512" footer="0.512"/>
  <pageSetup horizontalDpi="300" verticalDpi="300" orientation="portrait" paperSize="9" r:id="rId2"/>
  <headerFooter alignWithMargins="0">
    <oddHeader>&amp;C&amp;A</oddHeader>
    <oddFooter>&amp;C- &amp;P -</oddFooter>
  </headerFooter>
  <drawing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2:D70"/>
  <sheetViews>
    <sheetView view="pageBreakPreview" zoomScale="50" zoomScaleNormal="50" zoomScaleSheetLayoutView="50" workbookViewId="0" topLeftCell="A1">
      <selection activeCell="N25" sqref="N25"/>
    </sheetView>
  </sheetViews>
  <sheetFormatPr defaultColWidth="9.00390625" defaultRowHeight="14.25"/>
  <cols>
    <col min="1" max="4" width="14.875" style="1" customWidth="1"/>
    <col min="5" max="6" width="9.875" style="1" customWidth="1"/>
    <col min="7" max="7" width="4.625" style="1" customWidth="1"/>
    <col min="8" max="12" width="3.625" style="1" customWidth="1"/>
    <col min="13" max="17" width="4.125" style="1" customWidth="1"/>
    <col min="18" max="16384" width="10.375" style="1" customWidth="1"/>
  </cols>
  <sheetData>
    <row r="2" ht="21">
      <c r="A2" s="116" t="s">
        <v>1146</v>
      </c>
    </row>
    <row r="3" ht="21">
      <c r="A3" s="71" t="s">
        <v>619</v>
      </c>
    </row>
    <row r="18" ht="21">
      <c r="A18" s="116" t="s">
        <v>1147</v>
      </c>
    </row>
    <row r="19" ht="21">
      <c r="A19" s="71" t="s">
        <v>608</v>
      </c>
    </row>
    <row r="29" ht="15"/>
    <row r="30" ht="23.25">
      <c r="A30" s="116" t="s">
        <v>1148</v>
      </c>
    </row>
    <row r="31" ht="15"/>
    <row r="32" ht="23.25">
      <c r="B32" s="71" t="s">
        <v>612</v>
      </c>
    </row>
    <row r="33" s="71" customFormat="1" ht="21">
      <c r="B33" s="71" t="s">
        <v>613</v>
      </c>
    </row>
    <row r="34" s="71" customFormat="1" ht="21">
      <c r="B34" s="71" t="s">
        <v>630</v>
      </c>
    </row>
    <row r="35" s="71" customFormat="1" ht="21"/>
    <row r="38" ht="21">
      <c r="A38" s="116" t="s">
        <v>1149</v>
      </c>
    </row>
    <row r="39" ht="21">
      <c r="B39" s="71" t="s">
        <v>609</v>
      </c>
    </row>
    <row r="45" ht="21">
      <c r="D45" s="71" t="s">
        <v>507</v>
      </c>
    </row>
    <row r="46" ht="21">
      <c r="D46" s="71" t="s">
        <v>508</v>
      </c>
    </row>
    <row r="47" ht="21">
      <c r="D47" s="71" t="s">
        <v>509</v>
      </c>
    </row>
    <row r="50" ht="21">
      <c r="B50" s="71" t="s">
        <v>610</v>
      </c>
    </row>
    <row r="51" ht="21">
      <c r="B51" s="71" t="s">
        <v>631</v>
      </c>
    </row>
    <row r="52" ht="21">
      <c r="B52" s="71" t="s">
        <v>611</v>
      </c>
    </row>
    <row r="55" ht="21">
      <c r="A55" s="116" t="s">
        <v>749</v>
      </c>
    </row>
    <row r="57" ht="21">
      <c r="B57" s="71" t="s">
        <v>618</v>
      </c>
    </row>
    <row r="59" ht="21">
      <c r="B59" s="71" t="s">
        <v>614</v>
      </c>
    </row>
    <row r="60" ht="21">
      <c r="B60" s="71" t="s">
        <v>615</v>
      </c>
    </row>
    <row r="61" ht="21">
      <c r="B61" s="71" t="s">
        <v>616</v>
      </c>
    </row>
    <row r="62" ht="21">
      <c r="B62" s="71" t="s">
        <v>617</v>
      </c>
    </row>
    <row r="64" ht="21">
      <c r="A64" s="206" t="s">
        <v>8</v>
      </c>
    </row>
    <row r="65" ht="14.25">
      <c r="B65" s="148" t="s">
        <v>1014</v>
      </c>
    </row>
    <row r="66" ht="14.25">
      <c r="B66" s="148" t="s">
        <v>1015</v>
      </c>
    </row>
    <row r="67" ht="14.25">
      <c r="B67" s="148" t="s">
        <v>1016</v>
      </c>
    </row>
    <row r="70" ht="14.25">
      <c r="A70" s="1" t="s">
        <v>7</v>
      </c>
    </row>
  </sheetData>
  <printOptions/>
  <pageMargins left="0.4" right="0.39" top="0.82" bottom="0.74" header="0.512" footer="0.512"/>
  <pageSetup fitToHeight="1" fitToWidth="1" orientation="landscape" paperSize="9" scale="44" r:id="rId2"/>
  <headerFooter alignWithMargins="0">
    <oddHeader>&amp;R&amp;F　&amp;D</oddHeader>
    <oddFooter>&amp;C- &amp;P -</oddFooter>
  </headerFooter>
  <rowBreaks count="1" manualBreakCount="1">
    <brk id="36" max="255" man="1"/>
  </rowBreaks>
  <drawing r:id="rId1"/>
</worksheet>
</file>

<file path=xl/worksheets/sheet12.xml><?xml version="1.0" encoding="utf-8"?>
<worksheet xmlns="http://schemas.openxmlformats.org/spreadsheetml/2006/main" xmlns:r="http://schemas.openxmlformats.org/officeDocument/2006/relationships">
  <sheetPr codeName="Sheet12"/>
  <dimension ref="A2:F35"/>
  <sheetViews>
    <sheetView view="pageBreakPreview" zoomScale="60" zoomScaleNormal="75" workbookViewId="0" topLeftCell="A1">
      <selection activeCell="J22" sqref="J22"/>
    </sheetView>
  </sheetViews>
  <sheetFormatPr defaultColWidth="9.00390625" defaultRowHeight="14.25"/>
  <cols>
    <col min="1" max="16384" width="11.00390625" style="1" customWidth="1"/>
  </cols>
  <sheetData>
    <row r="2" ht="14.25">
      <c r="A2" s="1" t="s">
        <v>527</v>
      </c>
    </row>
    <row r="5" ht="15">
      <c r="C5" s="80" t="s">
        <v>528</v>
      </c>
    </row>
    <row r="6" ht="15">
      <c r="C6" s="1" t="s">
        <v>529</v>
      </c>
    </row>
    <row r="7" spans="2:3" ht="15">
      <c r="B7" s="1" t="s">
        <v>530</v>
      </c>
      <c r="C7" s="1" t="s">
        <v>531</v>
      </c>
    </row>
    <row r="8" ht="14.25">
      <c r="C8" s="1" t="s">
        <v>532</v>
      </c>
    </row>
    <row r="10" ht="14.25">
      <c r="D10" s="1" t="s">
        <v>533</v>
      </c>
    </row>
    <row r="26" ht="15">
      <c r="A26" s="1" t="s">
        <v>534</v>
      </c>
    </row>
    <row r="27" ht="15">
      <c r="A27" s="1" t="s">
        <v>535</v>
      </c>
    </row>
    <row r="28" ht="15">
      <c r="A28" s="1" t="s">
        <v>536</v>
      </c>
    </row>
    <row r="34" spans="3:6" ht="14.25">
      <c r="C34" s="80" t="s">
        <v>557</v>
      </c>
      <c r="F34" s="1" t="s">
        <v>558</v>
      </c>
    </row>
    <row r="35" ht="14.25">
      <c r="F35" s="1" t="s">
        <v>674</v>
      </c>
    </row>
  </sheetData>
  <printOptions/>
  <pageMargins left="0.75" right="0.75" top="1" bottom="1.03" header="0.512" footer="0.92"/>
  <pageSetup horizontalDpi="300" verticalDpi="300" orientation="landscape" paperSize="9" scale="95" r:id="rId3"/>
  <headerFooter alignWithMargins="0">
    <oddHeader>&amp;C&amp;A</oddHeader>
    <oddFooter>&amp;C- &amp;P -</oddFooter>
  </headerFooter>
  <rowBreaks count="1" manualBreakCount="1">
    <brk id="35" max="10"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3"/>
  <dimension ref="B2:J40"/>
  <sheetViews>
    <sheetView zoomScale="75" zoomScaleNormal="75" workbookViewId="0" topLeftCell="A1">
      <selection activeCell="K21" sqref="K21"/>
    </sheetView>
  </sheetViews>
  <sheetFormatPr defaultColWidth="9.00390625" defaultRowHeight="14.25"/>
  <cols>
    <col min="1" max="1" width="4.375" style="1" customWidth="1"/>
    <col min="2" max="3" width="7.375" style="1" customWidth="1"/>
    <col min="4" max="4" width="11.00390625" style="1" customWidth="1"/>
    <col min="5" max="7" width="8.625" style="1" customWidth="1"/>
    <col min="8" max="8" width="8.75390625" style="1" customWidth="1"/>
    <col min="9" max="16384" width="11.00390625" style="1" customWidth="1"/>
  </cols>
  <sheetData>
    <row r="2" ht="14.25">
      <c r="B2" s="80" t="s">
        <v>537</v>
      </c>
    </row>
    <row r="3" spans="2:10" ht="14.25">
      <c r="B3" s="1" t="s">
        <v>662</v>
      </c>
      <c r="J3" s="86" t="s">
        <v>634</v>
      </c>
    </row>
    <row r="4" spans="2:10" ht="14.25">
      <c r="B4" s="1" t="s">
        <v>663</v>
      </c>
      <c r="J4" s="86" t="s">
        <v>635</v>
      </c>
    </row>
    <row r="6" ht="14.25">
      <c r="B6" s="1" t="s">
        <v>664</v>
      </c>
    </row>
    <row r="8" spans="2:5" ht="14.25">
      <c r="B8" s="1" t="s">
        <v>538</v>
      </c>
      <c r="E8" s="1" t="s">
        <v>539</v>
      </c>
    </row>
    <row r="9" spans="2:7" ht="14.25">
      <c r="B9" s="9" t="s">
        <v>540</v>
      </c>
      <c r="C9" s="9" t="s">
        <v>541</v>
      </c>
      <c r="E9" s="27" t="s">
        <v>542</v>
      </c>
      <c r="F9" s="27" t="s">
        <v>543</v>
      </c>
      <c r="G9" s="27" t="s">
        <v>540</v>
      </c>
    </row>
    <row r="10" spans="2:7" ht="14.25">
      <c r="B10" s="9" t="s">
        <v>111</v>
      </c>
      <c r="C10" s="9">
        <v>10</v>
      </c>
      <c r="E10" s="27" t="s">
        <v>544</v>
      </c>
      <c r="F10" s="27" t="s">
        <v>545</v>
      </c>
      <c r="G10" s="27" t="s">
        <v>484</v>
      </c>
    </row>
    <row r="11" spans="2:7" ht="14.25">
      <c r="B11" s="9" t="s">
        <v>112</v>
      </c>
      <c r="C11" s="9">
        <v>20</v>
      </c>
      <c r="E11" s="27" t="s">
        <v>546</v>
      </c>
      <c r="F11" s="27" t="s">
        <v>547</v>
      </c>
      <c r="G11" s="27" t="s">
        <v>111</v>
      </c>
    </row>
    <row r="12" spans="2:7" ht="14.25">
      <c r="B12" s="9" t="s">
        <v>113</v>
      </c>
      <c r="C12" s="9">
        <v>25</v>
      </c>
      <c r="E12" s="27" t="s">
        <v>548</v>
      </c>
      <c r="F12" s="27" t="s">
        <v>549</v>
      </c>
      <c r="G12" s="27" t="s">
        <v>364</v>
      </c>
    </row>
    <row r="13" spans="2:7" ht="14.25">
      <c r="B13" s="9" t="s">
        <v>364</v>
      </c>
      <c r="C13" s="9">
        <v>5</v>
      </c>
      <c r="E13" s="27" t="s">
        <v>550</v>
      </c>
      <c r="F13" s="27" t="s">
        <v>551</v>
      </c>
      <c r="G13" s="27"/>
    </row>
    <row r="14" spans="2:7" ht="14.25">
      <c r="B14" s="9" t="s">
        <v>365</v>
      </c>
      <c r="C14" s="9">
        <v>8</v>
      </c>
      <c r="E14" s="27" t="s">
        <v>552</v>
      </c>
      <c r="F14" s="27" t="s">
        <v>553</v>
      </c>
      <c r="G14" s="27"/>
    </row>
    <row r="17" ht="14.25">
      <c r="B17" s="1" t="s">
        <v>554</v>
      </c>
    </row>
    <row r="18" spans="2:6" ht="14.25">
      <c r="B18" s="9" t="s">
        <v>540</v>
      </c>
      <c r="C18" s="9" t="s">
        <v>541</v>
      </c>
      <c r="D18" s="27" t="s">
        <v>542</v>
      </c>
      <c r="E18" s="27" t="s">
        <v>543</v>
      </c>
      <c r="F18" s="1" t="s">
        <v>555</v>
      </c>
    </row>
    <row r="19" spans="2:6" ht="14.25">
      <c r="B19" s="9" t="s">
        <v>111</v>
      </c>
      <c r="C19" s="9">
        <v>10</v>
      </c>
      <c r="D19" s="27" t="s">
        <v>546</v>
      </c>
      <c r="E19" s="27" t="s">
        <v>547</v>
      </c>
      <c r="F19" s="1" t="s">
        <v>556</v>
      </c>
    </row>
    <row r="20" spans="2:5" ht="14.25">
      <c r="B20" s="9" t="s">
        <v>112</v>
      </c>
      <c r="C20" s="9">
        <v>20</v>
      </c>
      <c r="D20" s="27"/>
      <c r="E20" s="27"/>
    </row>
    <row r="21" spans="2:7" ht="14.25">
      <c r="B21" s="9" t="s">
        <v>113</v>
      </c>
      <c r="C21" s="9">
        <v>25</v>
      </c>
      <c r="D21" s="27"/>
      <c r="E21" s="27"/>
      <c r="G21" s="68"/>
    </row>
    <row r="22" spans="2:7" ht="14.25">
      <c r="B22" s="9" t="s">
        <v>364</v>
      </c>
      <c r="C22" s="9">
        <v>5</v>
      </c>
      <c r="D22" s="27" t="s">
        <v>548</v>
      </c>
      <c r="E22" s="27" t="s">
        <v>549</v>
      </c>
      <c r="G22" s="68"/>
    </row>
    <row r="23" spans="2:5" ht="14.25">
      <c r="B23" s="9" t="s">
        <v>365</v>
      </c>
      <c r="C23" s="9">
        <v>8</v>
      </c>
      <c r="D23" s="27"/>
      <c r="E23" s="27"/>
    </row>
    <row r="26" ht="14.25">
      <c r="B26" s="1" t="s">
        <v>628</v>
      </c>
    </row>
    <row r="27" ht="14.25">
      <c r="B27" s="1" t="s">
        <v>629</v>
      </c>
    </row>
    <row r="28" spans="3:9" ht="14.25">
      <c r="C28" s="85" t="s">
        <v>675</v>
      </c>
      <c r="D28" s="85"/>
      <c r="E28" s="85"/>
      <c r="F28" s="85"/>
      <c r="G28" s="85"/>
      <c r="H28" s="85"/>
      <c r="I28" s="85"/>
    </row>
    <row r="29" spans="3:9" ht="14.25">
      <c r="C29" s="85" t="s">
        <v>622</v>
      </c>
      <c r="D29" s="85"/>
      <c r="E29" s="85"/>
      <c r="F29" s="85"/>
      <c r="G29" s="85"/>
      <c r="H29" s="85"/>
      <c r="I29" s="85"/>
    </row>
    <row r="30" spans="3:9" ht="14.25">
      <c r="C30" s="85" t="s">
        <v>623</v>
      </c>
      <c r="D30" s="85"/>
      <c r="E30" s="85"/>
      <c r="F30" s="85"/>
      <c r="G30" s="85"/>
      <c r="H30" s="85"/>
      <c r="I30" s="85"/>
    </row>
    <row r="31" spans="3:9" ht="14.25">
      <c r="C31" s="85" t="s">
        <v>624</v>
      </c>
      <c r="D31" s="85"/>
      <c r="E31" s="85"/>
      <c r="F31" s="85"/>
      <c r="G31" s="85"/>
      <c r="H31" s="85"/>
      <c r="I31" s="85"/>
    </row>
    <row r="32" spans="3:9" ht="14.25">
      <c r="C32" s="85" t="s">
        <v>625</v>
      </c>
      <c r="D32" s="85"/>
      <c r="E32" s="85"/>
      <c r="F32" s="85"/>
      <c r="G32" s="85"/>
      <c r="H32" s="85"/>
      <c r="I32" s="85"/>
    </row>
    <row r="33" spans="3:9" ht="14.25">
      <c r="C33" s="85" t="s">
        <v>626</v>
      </c>
      <c r="D33" s="85"/>
      <c r="E33" s="85"/>
      <c r="F33" s="85"/>
      <c r="G33" s="85"/>
      <c r="H33" s="85"/>
      <c r="I33" s="85"/>
    </row>
    <row r="34" spans="3:9" ht="14.25">
      <c r="C34" s="85" t="s">
        <v>627</v>
      </c>
      <c r="D34" s="85"/>
      <c r="E34" s="85"/>
      <c r="F34" s="85"/>
      <c r="G34" s="85"/>
      <c r="H34" s="85"/>
      <c r="I34" s="85"/>
    </row>
    <row r="36" ht="14.25">
      <c r="C36" s="1" t="s">
        <v>677</v>
      </c>
    </row>
    <row r="37" ht="14.25">
      <c r="C37" s="30" t="s">
        <v>676</v>
      </c>
    </row>
    <row r="40" ht="14.25">
      <c r="B40" s="1" t="s">
        <v>7</v>
      </c>
    </row>
  </sheetData>
  <printOptions/>
  <pageMargins left="0.75" right="0.75" top="1" bottom="1" header="0.512" footer="0.512"/>
  <pageSetup orientation="portrait" paperSize="9"/>
  <headerFooter alignWithMargins="0">
    <oddHeader>&amp;C&amp;A</oddHeader>
    <oddFooter>&amp;C- &amp;P -</oddFooter>
  </headerFooter>
  <drawing r:id="rId1"/>
</worksheet>
</file>

<file path=xl/worksheets/sheet14.xml><?xml version="1.0" encoding="utf-8"?>
<worksheet xmlns="http://schemas.openxmlformats.org/spreadsheetml/2006/main" xmlns:r="http://schemas.openxmlformats.org/officeDocument/2006/relationships">
  <sheetPr codeName="Sheet15"/>
  <dimension ref="A1:J24"/>
  <sheetViews>
    <sheetView zoomScale="75" zoomScaleNormal="75" workbookViewId="0" topLeftCell="A1">
      <selection activeCell="K22" sqref="K22"/>
    </sheetView>
  </sheetViews>
  <sheetFormatPr defaultColWidth="9.00390625" defaultRowHeight="14.25"/>
  <cols>
    <col min="1" max="1" width="4.375" style="88" customWidth="1"/>
    <col min="2" max="2" width="6.75390625" style="88" customWidth="1"/>
    <col min="3" max="16384" width="11.00390625" style="88" customWidth="1"/>
  </cols>
  <sheetData>
    <row r="1" spans="1:4" ht="14.25">
      <c r="A1" s="87" t="s">
        <v>399</v>
      </c>
      <c r="B1" s="87" t="s">
        <v>636</v>
      </c>
      <c r="C1" s="87" t="s">
        <v>637</v>
      </c>
      <c r="D1" s="87" t="s">
        <v>638</v>
      </c>
    </row>
    <row r="2" spans="1:4" ht="14.25">
      <c r="A2" s="87" t="s">
        <v>520</v>
      </c>
      <c r="B2" s="87">
        <v>5</v>
      </c>
      <c r="C2" s="89" t="str">
        <f>VLOOKUP(A2,[0]!範囲１,2)</f>
        <v>う</v>
      </c>
      <c r="D2" s="89">
        <f>VLOOKUP(A2,[0]!範囲１,3)</f>
        <v>16</v>
      </c>
    </row>
    <row r="3" spans="1:4" ht="14.25">
      <c r="A3" s="87" t="s">
        <v>519</v>
      </c>
      <c r="B3" s="87">
        <v>6</v>
      </c>
      <c r="C3" s="89" t="str">
        <f>VLOOKUP(A3,[0]!範囲１,2)</f>
        <v>い</v>
      </c>
      <c r="D3" s="89">
        <f>VLOOKUP(A3,[0]!範囲１,3)</f>
        <v>5</v>
      </c>
    </row>
    <row r="4" spans="1:4" ht="14.25">
      <c r="A4" s="87" t="s">
        <v>520</v>
      </c>
      <c r="B4" s="87">
        <v>80</v>
      </c>
      <c r="C4" s="89" t="str">
        <f>VLOOKUP(A4,[0]!範囲１,2)</f>
        <v>う</v>
      </c>
      <c r="D4" s="89">
        <f>VLOOKUP(A4,[0]!範囲１,3)</f>
        <v>16</v>
      </c>
    </row>
    <row r="5" spans="1:4" ht="14.25">
      <c r="A5" s="87" t="s">
        <v>518</v>
      </c>
      <c r="B5" s="87">
        <v>56</v>
      </c>
      <c r="C5" s="89" t="str">
        <f>VLOOKUP(A5,[0]!範囲１,2)</f>
        <v>あ</v>
      </c>
      <c r="D5" s="89">
        <f>VLOOKUP(A5,[0]!範囲１,3)</f>
        <v>10</v>
      </c>
    </row>
    <row r="6" spans="1:4" ht="14.25">
      <c r="A6" s="87" t="s">
        <v>639</v>
      </c>
      <c r="B6" s="87">
        <v>20</v>
      </c>
      <c r="C6" s="89" t="str">
        <f>VLOOKUP(A6,[0]!範囲１,2)</f>
        <v>お</v>
      </c>
      <c r="D6" s="89">
        <f>VLOOKUP(A6,[0]!範囲１,3)</f>
        <v>3</v>
      </c>
    </row>
    <row r="7" ht="14.25">
      <c r="A7" s="88" t="s">
        <v>640</v>
      </c>
    </row>
    <row r="8" ht="14.25"/>
    <row r="9" spans="1:3" ht="14.25">
      <c r="A9" s="87" t="s">
        <v>399</v>
      </c>
      <c r="B9" s="87" t="s">
        <v>636</v>
      </c>
      <c r="C9" s="87" t="s">
        <v>637</v>
      </c>
    </row>
    <row r="10" spans="1:3" ht="14.25">
      <c r="A10" s="87" t="s">
        <v>520</v>
      </c>
      <c r="B10" s="87">
        <v>5</v>
      </c>
      <c r="C10" s="90" t="str">
        <f>VLOOKUP(A10,[0]!範囲２,2)</f>
        <v>い</v>
      </c>
    </row>
    <row r="11" spans="1:3" ht="14.25">
      <c r="A11" s="87" t="s">
        <v>519</v>
      </c>
      <c r="B11" s="87">
        <v>6</v>
      </c>
      <c r="C11" s="90" t="str">
        <f>VLOOKUP(A11,[0]!範囲２,2)</f>
        <v>い</v>
      </c>
    </row>
    <row r="12" spans="1:3" ht="14.25">
      <c r="A12" s="87" t="s">
        <v>520</v>
      </c>
      <c r="B12" s="87">
        <v>80</v>
      </c>
      <c r="C12" s="90" t="str">
        <f>VLOOKUP(A12,[0]!範囲２,2)</f>
        <v>い</v>
      </c>
    </row>
    <row r="13" spans="1:3" ht="14.25">
      <c r="A13" s="87" t="s">
        <v>518</v>
      </c>
      <c r="B13" s="87">
        <v>56</v>
      </c>
      <c r="C13" s="90" t="str">
        <f>VLOOKUP(A13,[0]!範囲２,2)</f>
        <v>あ</v>
      </c>
    </row>
    <row r="14" spans="1:3" ht="14.25">
      <c r="A14" s="87" t="s">
        <v>639</v>
      </c>
      <c r="B14" s="87">
        <v>20</v>
      </c>
      <c r="C14" s="90" t="str">
        <f>VLOOKUP(A14,[0]!範囲２,2)</f>
        <v>お</v>
      </c>
    </row>
    <row r="15" spans="1:10" ht="14.25">
      <c r="A15" s="87" t="s">
        <v>641</v>
      </c>
      <c r="B15" s="87">
        <v>8</v>
      </c>
      <c r="C15" s="90" t="str">
        <f>VLOOKUP(A15,[0]!範囲２,2)</f>
        <v>え</v>
      </c>
      <c r="J15" s="91" t="s">
        <v>642</v>
      </c>
    </row>
    <row r="16" spans="1:10" ht="14.25">
      <c r="A16" s="87" t="s">
        <v>643</v>
      </c>
      <c r="B16" s="87">
        <v>35</v>
      </c>
      <c r="C16" s="90" t="str">
        <f>VLOOKUP(A16,[0]!範囲２,2)</f>
        <v>え</v>
      </c>
      <c r="J16" s="88" t="s">
        <v>644</v>
      </c>
    </row>
    <row r="17" spans="1:3" ht="14.25">
      <c r="A17" s="87">
        <v>1</v>
      </c>
      <c r="B17" s="87"/>
      <c r="C17" s="90" t="e">
        <f>VLOOKUP(A17,[0]!範囲２,2)</f>
        <v>#N/A</v>
      </c>
    </row>
    <row r="18" ht="14.25"/>
    <row r="19" ht="12.75">
      <c r="B19" s="92" t="s">
        <v>645</v>
      </c>
    </row>
    <row r="20" spans="2:6" ht="12.75">
      <c r="B20" s="88" t="s">
        <v>646</v>
      </c>
      <c r="F20" s="88" t="s">
        <v>661</v>
      </c>
    </row>
    <row r="21" spans="2:6" ht="12.75">
      <c r="B21" s="88" t="s">
        <v>647</v>
      </c>
      <c r="F21" s="88" t="s">
        <v>635</v>
      </c>
    </row>
    <row r="22" spans="2:6" ht="12.75">
      <c r="B22" s="88" t="s">
        <v>648</v>
      </c>
      <c r="F22" s="88" t="s">
        <v>649</v>
      </c>
    </row>
    <row r="23" spans="2:3" ht="12.75">
      <c r="B23" s="88" t="e">
        <v>#N/A</v>
      </c>
      <c r="C23" s="88" t="s">
        <v>650</v>
      </c>
    </row>
    <row r="24" ht="12.75">
      <c r="F24" s="88" t="s">
        <v>651</v>
      </c>
    </row>
  </sheetData>
  <printOptions/>
  <pageMargins left="0.75" right="0.75" top="1" bottom="1" header="0.512" footer="0.512"/>
  <pageSetup horizontalDpi="300" verticalDpi="300" orientation="portrait" paperSize="9" r:id="rId2"/>
  <headerFooter alignWithMargins="0">
    <oddHeader>&amp;C&amp;A</oddHeader>
    <oddFooter>&amp;C- &amp;P -</oddFooter>
  </headerFooter>
  <legacyDrawing r:id="rId1"/>
</worksheet>
</file>

<file path=xl/worksheets/sheet15.xml><?xml version="1.0" encoding="utf-8"?>
<worksheet xmlns="http://schemas.openxmlformats.org/spreadsheetml/2006/main" xmlns:r="http://schemas.openxmlformats.org/officeDocument/2006/relationships">
  <sheetPr codeName="Sheet21"/>
  <dimension ref="A1:D19"/>
  <sheetViews>
    <sheetView workbookViewId="0" topLeftCell="A1">
      <selection activeCell="G21" sqref="G21"/>
    </sheetView>
  </sheetViews>
  <sheetFormatPr defaultColWidth="9.00390625" defaultRowHeight="14.25"/>
  <cols>
    <col min="1" max="1" width="9.375" style="88" customWidth="1"/>
    <col min="2" max="2" width="15.75390625" style="88" customWidth="1"/>
    <col min="3" max="3" width="17.625" style="88" customWidth="1"/>
    <col min="4" max="16384" width="11.00390625" style="88" customWidth="1"/>
  </cols>
  <sheetData>
    <row r="1" spans="1:3" ht="12.75">
      <c r="A1" s="87" t="s">
        <v>652</v>
      </c>
      <c r="B1" s="87" t="s">
        <v>653</v>
      </c>
      <c r="C1" s="87" t="s">
        <v>654</v>
      </c>
    </row>
    <row r="2" spans="1:3" ht="12.75">
      <c r="A2" s="89" t="s">
        <v>518</v>
      </c>
      <c r="B2" s="89" t="s">
        <v>111</v>
      </c>
      <c r="C2" s="89">
        <v>10</v>
      </c>
    </row>
    <row r="3" spans="1:3" ht="12.75">
      <c r="A3" s="89" t="s">
        <v>519</v>
      </c>
      <c r="B3" s="89" t="s">
        <v>112</v>
      </c>
      <c r="C3" s="89">
        <v>5</v>
      </c>
    </row>
    <row r="4" spans="1:3" ht="12.75">
      <c r="A4" s="89" t="s">
        <v>520</v>
      </c>
      <c r="B4" s="89" t="s">
        <v>113</v>
      </c>
      <c r="C4" s="89">
        <v>16</v>
      </c>
    </row>
    <row r="5" spans="1:3" ht="12.75">
      <c r="A5" s="89" t="s">
        <v>655</v>
      </c>
      <c r="B5" s="89" t="s">
        <v>364</v>
      </c>
      <c r="C5" s="89">
        <v>9</v>
      </c>
    </row>
    <row r="6" spans="1:3" ht="12.75">
      <c r="A6" s="89" t="s">
        <v>639</v>
      </c>
      <c r="B6" s="89" t="s">
        <v>365</v>
      </c>
      <c r="C6" s="89">
        <v>3</v>
      </c>
    </row>
    <row r="7" ht="12.75">
      <c r="A7" s="88" t="s">
        <v>656</v>
      </c>
    </row>
    <row r="8" ht="12.75">
      <c r="A8" s="88" t="s">
        <v>657</v>
      </c>
    </row>
    <row r="10" spans="1:4" ht="12.75">
      <c r="A10" s="90" t="s">
        <v>518</v>
      </c>
      <c r="B10" s="90" t="s">
        <v>111</v>
      </c>
      <c r="C10" s="90">
        <v>10</v>
      </c>
      <c r="D10" s="88" t="s">
        <v>691</v>
      </c>
    </row>
    <row r="11" spans="1:3" ht="12.75">
      <c r="A11" s="90" t="s">
        <v>519</v>
      </c>
      <c r="B11" s="90" t="s">
        <v>112</v>
      </c>
      <c r="C11" s="90">
        <v>5</v>
      </c>
    </row>
    <row r="12" spans="1:3" ht="12.75">
      <c r="A12" s="90" t="s">
        <v>639</v>
      </c>
      <c r="B12" s="90" t="s">
        <v>365</v>
      </c>
      <c r="C12" s="90">
        <v>3</v>
      </c>
    </row>
    <row r="13" spans="1:3" ht="12.75">
      <c r="A13" s="90" t="s">
        <v>520</v>
      </c>
      <c r="B13" s="90" t="s">
        <v>113</v>
      </c>
      <c r="C13" s="90">
        <v>16</v>
      </c>
    </row>
    <row r="14" spans="1:3" ht="12.75">
      <c r="A14" s="90" t="s">
        <v>655</v>
      </c>
      <c r="B14" s="90" t="s">
        <v>364</v>
      </c>
      <c r="C14" s="90">
        <v>9</v>
      </c>
    </row>
    <row r="15" ht="12.75">
      <c r="A15" s="88" t="s">
        <v>658</v>
      </c>
    </row>
    <row r="16" ht="12.75">
      <c r="A16" s="88" t="s">
        <v>659</v>
      </c>
    </row>
    <row r="19" ht="12.75">
      <c r="A19" s="88" t="s">
        <v>660</v>
      </c>
    </row>
  </sheetData>
  <printOptions/>
  <pageMargins left="0.75" right="0.75" top="1" bottom="1" header="0.512" footer="0.512"/>
  <pageSetup orientation="portrait" paperSize="9"/>
  <headerFooter alignWithMargins="0">
    <oddHeader>&amp;C&amp;A</oddHeader>
    <oddFooter>&amp;C- &amp;P -</oddFooter>
  </headerFooter>
</worksheet>
</file>

<file path=xl/worksheets/sheet16.xml><?xml version="1.0" encoding="utf-8"?>
<worksheet xmlns="http://schemas.openxmlformats.org/spreadsheetml/2006/main" xmlns:r="http://schemas.openxmlformats.org/officeDocument/2006/relationships">
  <dimension ref="A1:BA50"/>
  <sheetViews>
    <sheetView showRowColHeaders="0" workbookViewId="0" topLeftCell="A1">
      <selection activeCell="AP5" sqref="AP5"/>
    </sheetView>
  </sheetViews>
  <sheetFormatPr defaultColWidth="9.00390625" defaultRowHeight="14.25"/>
  <cols>
    <col min="1" max="16384" width="2.25390625" style="123" customWidth="1"/>
  </cols>
  <sheetData>
    <row r="1" spans="1:51" ht="15">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row>
    <row r="2" spans="1:51" ht="15">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row>
    <row r="3" spans="1:53" ht="15">
      <c r="A3" s="122"/>
      <c r="B3" s="122"/>
      <c r="C3" s="122"/>
      <c r="D3" s="122"/>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18"/>
      <c r="BA3" s="118"/>
    </row>
    <row r="4" spans="1:53" ht="18">
      <c r="A4" s="122"/>
      <c r="B4" s="122"/>
      <c r="C4" s="122"/>
      <c r="D4" s="122"/>
      <c r="E4" s="124"/>
      <c r="F4" s="125" t="s">
        <v>791</v>
      </c>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18"/>
      <c r="BA4" s="118"/>
    </row>
    <row r="5" spans="1:53" ht="15">
      <c r="A5" s="122"/>
      <c r="B5" s="122"/>
      <c r="C5" s="122"/>
      <c r="D5" s="122"/>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18"/>
      <c r="BA5" s="118"/>
    </row>
    <row r="6" spans="1:53" ht="15">
      <c r="A6" s="122"/>
      <c r="B6" s="122"/>
      <c r="C6" s="122"/>
      <c r="D6" s="122"/>
      <c r="E6" s="124"/>
      <c r="F6" s="213" t="s">
        <v>792</v>
      </c>
      <c r="G6" s="213"/>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18"/>
      <c r="BA6" s="118"/>
    </row>
    <row r="7" spans="1:53" ht="15">
      <c r="A7" s="122"/>
      <c r="B7" s="122"/>
      <c r="C7" s="122"/>
      <c r="D7" s="122"/>
      <c r="E7" s="124"/>
      <c r="F7" s="213" t="s">
        <v>36</v>
      </c>
      <c r="G7" s="213"/>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18"/>
      <c r="BA7" s="118"/>
    </row>
    <row r="8" spans="1:53" ht="15">
      <c r="A8" s="122"/>
      <c r="B8" s="122"/>
      <c r="C8" s="122"/>
      <c r="D8" s="122"/>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18"/>
      <c r="BA8" s="118"/>
    </row>
    <row r="9" spans="1:53" ht="15">
      <c r="A9" s="122"/>
      <c r="B9" s="122"/>
      <c r="C9" s="122"/>
      <c r="D9" s="122"/>
      <c r="E9" s="124"/>
      <c r="F9" s="216" t="s">
        <v>793</v>
      </c>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18"/>
      <c r="BA9" s="118"/>
    </row>
    <row r="10" spans="1:53" ht="15">
      <c r="A10" s="122"/>
      <c r="B10" s="122"/>
      <c r="C10" s="122"/>
      <c r="D10" s="122"/>
      <c r="E10" s="124"/>
      <c r="F10" s="124"/>
      <c r="G10" s="124"/>
      <c r="H10" s="124" t="s">
        <v>794</v>
      </c>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18"/>
      <c r="BA10" s="118"/>
    </row>
    <row r="11" spans="1:53" ht="15">
      <c r="A11" s="122"/>
      <c r="B11" s="122"/>
      <c r="C11" s="122"/>
      <c r="D11" s="122"/>
      <c r="E11" s="124"/>
      <c r="F11" s="124"/>
      <c r="G11" s="124"/>
      <c r="H11" s="124" t="s">
        <v>795</v>
      </c>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18"/>
      <c r="BA11" s="118"/>
    </row>
    <row r="12" spans="1:53" ht="15">
      <c r="A12" s="122"/>
      <c r="B12" s="122"/>
      <c r="C12" s="122"/>
      <c r="D12" s="122"/>
      <c r="E12" s="124"/>
      <c r="F12" s="124"/>
      <c r="G12" s="124"/>
      <c r="H12" s="124" t="s">
        <v>796</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18"/>
      <c r="BA12" s="118"/>
    </row>
    <row r="13" spans="1:53" ht="15">
      <c r="A13" s="122"/>
      <c r="B13" s="122"/>
      <c r="C13" s="122"/>
      <c r="D13" s="122"/>
      <c r="E13" s="124"/>
      <c r="F13" s="124"/>
      <c r="G13" s="124"/>
      <c r="H13" s="124" t="s">
        <v>797</v>
      </c>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18"/>
      <c r="BA13" s="118"/>
    </row>
    <row r="14" spans="1:53" ht="15">
      <c r="A14" s="122"/>
      <c r="B14" s="122"/>
      <c r="C14" s="122"/>
      <c r="D14" s="122"/>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18"/>
      <c r="BA14" s="118"/>
    </row>
    <row r="15" spans="1:53" ht="15">
      <c r="A15" s="122"/>
      <c r="B15" s="122"/>
      <c r="C15" s="122"/>
      <c r="D15" s="122"/>
      <c r="E15" s="124"/>
      <c r="F15" s="216" t="s">
        <v>798</v>
      </c>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18"/>
      <c r="BA15" s="118"/>
    </row>
    <row r="16" spans="1:53" ht="15">
      <c r="A16" s="122"/>
      <c r="B16" s="122"/>
      <c r="C16" s="122"/>
      <c r="D16" s="122"/>
      <c r="E16" s="124"/>
      <c r="F16" s="124"/>
      <c r="G16" s="124"/>
      <c r="H16" s="124" t="s">
        <v>799</v>
      </c>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18"/>
      <c r="BA16" s="118"/>
    </row>
    <row r="17" spans="1:53" ht="15">
      <c r="A17" s="122"/>
      <c r="B17" s="122"/>
      <c r="C17" s="122"/>
      <c r="D17" s="122"/>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18"/>
      <c r="BA17" s="118"/>
    </row>
    <row r="18" spans="1:53" ht="15">
      <c r="A18" s="122"/>
      <c r="B18" s="122"/>
      <c r="C18" s="122"/>
      <c r="D18" s="122"/>
      <c r="E18" s="124"/>
      <c r="F18" s="216" t="s">
        <v>800</v>
      </c>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6"/>
      <c r="AG18" s="124" t="s">
        <v>1002</v>
      </c>
      <c r="AH18" s="124"/>
      <c r="AI18" s="124"/>
      <c r="AJ18" s="124"/>
      <c r="AK18" s="124"/>
      <c r="AL18" s="124"/>
      <c r="AM18" s="124"/>
      <c r="AN18" s="124"/>
      <c r="AO18" s="124"/>
      <c r="AP18" s="124"/>
      <c r="AQ18" s="124"/>
      <c r="AR18" s="124"/>
      <c r="AS18" s="124"/>
      <c r="AT18" s="124"/>
      <c r="AU18" s="124"/>
      <c r="AV18" s="124"/>
      <c r="AW18" s="124"/>
      <c r="AX18" s="124"/>
      <c r="AY18" s="124"/>
      <c r="AZ18" s="118"/>
      <c r="BA18" s="118"/>
    </row>
    <row r="19" spans="1:53" ht="15">
      <c r="A19" s="122"/>
      <c r="B19" s="122"/>
      <c r="C19" s="122"/>
      <c r="D19" s="122"/>
      <c r="E19" s="124" t="s">
        <v>801</v>
      </c>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t="s">
        <v>1003</v>
      </c>
      <c r="AH19" s="124"/>
      <c r="AI19" s="124"/>
      <c r="AJ19" s="124"/>
      <c r="AK19" s="124"/>
      <c r="AL19" s="124"/>
      <c r="AM19" s="124"/>
      <c r="AN19" s="124"/>
      <c r="AO19" s="124"/>
      <c r="AP19" s="124"/>
      <c r="AQ19" s="124"/>
      <c r="AR19" s="124"/>
      <c r="AS19" s="124"/>
      <c r="AT19" s="124"/>
      <c r="AU19" s="124"/>
      <c r="AV19" s="124"/>
      <c r="AW19" s="124"/>
      <c r="AX19" s="124"/>
      <c r="AY19" s="124"/>
      <c r="AZ19" s="118"/>
      <c r="BA19" s="118"/>
    </row>
    <row r="20" spans="1:53" ht="15">
      <c r="A20" s="122"/>
      <c r="B20" s="122"/>
      <c r="C20" s="122"/>
      <c r="D20" s="122"/>
      <c r="G20" s="124"/>
      <c r="H20" s="124"/>
      <c r="I20" s="124"/>
      <c r="J20" s="124"/>
      <c r="K20" s="124"/>
      <c r="L20" s="124"/>
      <c r="M20" s="124"/>
      <c r="N20" s="124"/>
      <c r="O20" s="124"/>
      <c r="P20" s="124"/>
      <c r="Q20" s="124"/>
      <c r="R20" s="124"/>
      <c r="S20" s="124"/>
      <c r="T20" s="124" t="s">
        <v>802</v>
      </c>
      <c r="U20" s="124"/>
      <c r="V20" s="124"/>
      <c r="W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18"/>
      <c r="BA20" s="118"/>
    </row>
    <row r="21" spans="1:53" ht="15">
      <c r="A21" s="122"/>
      <c r="B21" s="122"/>
      <c r="C21" s="122"/>
      <c r="D21" s="122"/>
      <c r="E21" s="124" t="s">
        <v>803</v>
      </c>
      <c r="G21" s="124" t="s">
        <v>804</v>
      </c>
      <c r="H21" s="124"/>
      <c r="J21" s="124"/>
      <c r="K21" s="124"/>
      <c r="L21" s="124"/>
      <c r="M21" s="124"/>
      <c r="N21" s="124"/>
      <c r="O21" s="124"/>
      <c r="P21" s="124"/>
      <c r="Q21" s="124"/>
      <c r="R21" s="124"/>
      <c r="S21" s="124"/>
      <c r="T21" s="124" t="s">
        <v>805</v>
      </c>
      <c r="U21" s="124"/>
      <c r="V21" s="124"/>
      <c r="W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18"/>
      <c r="BA21" s="118"/>
    </row>
    <row r="22" spans="1:53" ht="15">
      <c r="A22" s="122"/>
      <c r="B22" s="122"/>
      <c r="C22" s="122"/>
      <c r="D22" s="122"/>
      <c r="E22" s="124" t="s">
        <v>806</v>
      </c>
      <c r="G22" s="124"/>
      <c r="H22" s="124"/>
      <c r="I22" s="124"/>
      <c r="J22" s="124"/>
      <c r="K22" s="124"/>
      <c r="L22" s="124"/>
      <c r="M22" s="124"/>
      <c r="N22" s="124"/>
      <c r="O22" s="124"/>
      <c r="P22" s="124"/>
      <c r="Q22" s="124"/>
      <c r="R22" s="124"/>
      <c r="S22" s="124"/>
      <c r="T22" s="124" t="s">
        <v>807</v>
      </c>
      <c r="U22" s="124"/>
      <c r="V22" s="124"/>
      <c r="W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18"/>
      <c r="BA22" s="118"/>
    </row>
    <row r="23" spans="1:53" ht="15">
      <c r="A23" s="122"/>
      <c r="B23" s="122"/>
      <c r="C23" s="122"/>
      <c r="D23" s="122"/>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18"/>
      <c r="BA23" s="118"/>
    </row>
    <row r="24" spans="1:53" ht="15">
      <c r="A24" s="122"/>
      <c r="B24" s="122"/>
      <c r="C24" s="122"/>
      <c r="D24" s="122"/>
      <c r="E24" s="124"/>
      <c r="F24" s="127" t="s">
        <v>976</v>
      </c>
      <c r="G24" s="124"/>
      <c r="H24" s="124"/>
      <c r="I24" s="124"/>
      <c r="J24" s="124"/>
      <c r="K24" s="124" t="s">
        <v>808</v>
      </c>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18"/>
      <c r="BA24" s="118"/>
    </row>
    <row r="25" spans="1:53" ht="15">
      <c r="A25" s="122"/>
      <c r="B25" s="122"/>
      <c r="C25" s="122"/>
      <c r="D25" s="122"/>
      <c r="E25" s="124"/>
      <c r="F25" s="124"/>
      <c r="G25" s="124"/>
      <c r="H25" s="124"/>
      <c r="I25" s="124"/>
      <c r="J25" s="124"/>
      <c r="K25" s="124" t="s">
        <v>809</v>
      </c>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18"/>
      <c r="BA25" s="118"/>
    </row>
    <row r="26" spans="1:53" ht="15">
      <c r="A26" s="122"/>
      <c r="B26" s="122"/>
      <c r="C26" s="122"/>
      <c r="D26" s="122"/>
      <c r="E26" s="124"/>
      <c r="F26" s="124"/>
      <c r="G26" s="124"/>
      <c r="H26" s="124"/>
      <c r="I26" s="124"/>
      <c r="J26" s="124"/>
      <c r="K26" s="124" t="s">
        <v>810</v>
      </c>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18"/>
      <c r="BA26" s="118"/>
    </row>
    <row r="27" spans="1:53" ht="15">
      <c r="A27" s="122"/>
      <c r="B27" s="122"/>
      <c r="C27" s="122"/>
      <c r="D27" s="122"/>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18"/>
      <c r="BA27" s="118"/>
    </row>
    <row r="28" spans="1:53" ht="15">
      <c r="A28" s="122"/>
      <c r="B28" s="122"/>
      <c r="C28" s="122"/>
      <c r="D28" s="122"/>
      <c r="E28" s="124"/>
      <c r="F28" s="216" t="s">
        <v>37</v>
      </c>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18"/>
      <c r="BA28" s="118"/>
    </row>
    <row r="29" spans="1:53" ht="15">
      <c r="A29" s="122"/>
      <c r="B29" s="122"/>
      <c r="C29" s="122"/>
      <c r="D29" s="122"/>
      <c r="E29" s="124"/>
      <c r="F29" s="124"/>
      <c r="G29" s="124"/>
      <c r="H29" s="124" t="s">
        <v>811</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18"/>
      <c r="BA29" s="118"/>
    </row>
    <row r="30" spans="1:53" ht="15">
      <c r="A30" s="122"/>
      <c r="B30" s="122"/>
      <c r="C30" s="122"/>
      <c r="D30" s="122"/>
      <c r="E30" s="124"/>
      <c r="F30" s="124"/>
      <c r="G30" s="124"/>
      <c r="H30" s="124" t="s">
        <v>812</v>
      </c>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18"/>
      <c r="BA30" s="118"/>
    </row>
    <row r="31" spans="1:53" ht="15">
      <c r="A31" s="122"/>
      <c r="B31" s="122"/>
      <c r="C31" s="122"/>
      <c r="D31" s="122"/>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18"/>
      <c r="BA31" s="118"/>
    </row>
    <row r="32" spans="1:53" ht="15">
      <c r="A32" s="122"/>
      <c r="B32" s="122"/>
      <c r="C32" s="122"/>
      <c r="D32" s="122"/>
      <c r="E32" s="124"/>
      <c r="F32" s="216" t="s">
        <v>813</v>
      </c>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18"/>
      <c r="BA32" s="118"/>
    </row>
    <row r="33" spans="1:53" ht="15">
      <c r="A33" s="122"/>
      <c r="B33" s="122"/>
      <c r="C33" s="122"/>
      <c r="D33" s="122"/>
      <c r="E33" s="124"/>
      <c r="F33" s="216" t="s">
        <v>814</v>
      </c>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18"/>
      <c r="BA33" s="118"/>
    </row>
    <row r="34" spans="1:53" ht="15">
      <c r="A34" s="122"/>
      <c r="B34" s="122"/>
      <c r="C34" s="122"/>
      <c r="D34" s="122"/>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18"/>
      <c r="BA34" s="118"/>
    </row>
    <row r="35" spans="1:53" ht="15">
      <c r="A35" s="122"/>
      <c r="B35" s="122"/>
      <c r="C35" s="122"/>
      <c r="D35" s="122"/>
      <c r="E35" s="124"/>
      <c r="F35" s="124"/>
      <c r="G35" s="124"/>
      <c r="H35" s="124"/>
      <c r="I35" s="124"/>
      <c r="J35" s="124" t="s">
        <v>815</v>
      </c>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18"/>
      <c r="BA35" s="118"/>
    </row>
    <row r="36" spans="1:53" ht="15">
      <c r="A36" s="122"/>
      <c r="B36" s="122"/>
      <c r="C36" s="122"/>
      <c r="D36" s="122"/>
      <c r="E36" s="124"/>
      <c r="F36" s="124"/>
      <c r="G36" s="128"/>
      <c r="H36" s="124"/>
      <c r="I36" s="124"/>
      <c r="J36" s="124" t="s">
        <v>816</v>
      </c>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18"/>
      <c r="BA36" s="118"/>
    </row>
    <row r="37" spans="1:53" ht="15">
      <c r="A37" s="122"/>
      <c r="B37" s="122"/>
      <c r="C37" s="122"/>
      <c r="D37" s="122"/>
      <c r="E37" s="124"/>
      <c r="F37" s="124"/>
      <c r="G37" s="128"/>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18"/>
      <c r="BA37" s="118"/>
    </row>
    <row r="38" spans="1:53" ht="15">
      <c r="A38" s="122"/>
      <c r="B38" s="122"/>
      <c r="C38" s="122"/>
      <c r="D38" s="122"/>
      <c r="E38" s="124"/>
      <c r="F38" s="124"/>
      <c r="G38" s="128"/>
      <c r="H38" s="124" t="s">
        <v>817</v>
      </c>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18"/>
      <c r="BA38" s="118"/>
    </row>
    <row r="39" spans="1:53" ht="15">
      <c r="A39" s="122"/>
      <c r="B39" s="122"/>
      <c r="C39" s="122"/>
      <c r="D39" s="122"/>
      <c r="E39" s="124"/>
      <c r="F39" s="124"/>
      <c r="G39" s="124"/>
      <c r="H39" s="124" t="s">
        <v>818</v>
      </c>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18"/>
      <c r="BA39" s="118"/>
    </row>
    <row r="40" spans="1:53" ht="15">
      <c r="A40" s="122"/>
      <c r="B40" s="122"/>
      <c r="C40" s="122"/>
      <c r="D40" s="122"/>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18"/>
      <c r="BA40" s="118"/>
    </row>
    <row r="41" spans="5:53" ht="15">
      <c r="E41" s="118"/>
      <c r="F41" s="215" t="s">
        <v>39</v>
      </c>
      <c r="G41" s="118"/>
      <c r="H41" s="118"/>
      <c r="J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row>
    <row r="42" ht="15">
      <c r="H42" s="217" t="s">
        <v>40</v>
      </c>
    </row>
    <row r="43" ht="15">
      <c r="K43" s="214" t="s">
        <v>1004</v>
      </c>
    </row>
    <row r="46" spans="1:53" ht="15">
      <c r="A46" s="122"/>
      <c r="B46" s="122"/>
      <c r="C46" s="122"/>
      <c r="D46" s="122"/>
      <c r="E46" s="124"/>
      <c r="F46" s="216" t="s">
        <v>38</v>
      </c>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18"/>
      <c r="BA46" s="118"/>
    </row>
    <row r="47" spans="1:53" ht="15">
      <c r="A47" s="122"/>
      <c r="B47" s="122"/>
      <c r="C47" s="122"/>
      <c r="D47" s="122"/>
      <c r="E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18"/>
      <c r="BA47" s="118"/>
    </row>
    <row r="48" spans="1:53" ht="15">
      <c r="A48" s="122"/>
      <c r="B48" s="122"/>
      <c r="C48" s="122"/>
      <c r="D48" s="122"/>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18"/>
      <c r="BA48" s="118"/>
    </row>
    <row r="49" spans="1:53" ht="15">
      <c r="A49" s="122"/>
      <c r="B49" s="122"/>
      <c r="C49" s="122"/>
      <c r="D49" s="122"/>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18"/>
      <c r="BA49" s="118"/>
    </row>
    <row r="50" spans="1:53" ht="15">
      <c r="A50" s="122"/>
      <c r="B50" s="122"/>
      <c r="C50" s="122"/>
      <c r="D50" s="122"/>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t="s">
        <v>7</v>
      </c>
      <c r="AF50" s="124"/>
      <c r="AG50" s="124"/>
      <c r="AH50" s="124"/>
      <c r="AI50" s="124"/>
      <c r="AJ50" s="124"/>
      <c r="AK50" s="124"/>
      <c r="AL50" s="124"/>
      <c r="AM50" s="124"/>
      <c r="AN50" s="124"/>
      <c r="AO50" s="124"/>
      <c r="AP50" s="124"/>
      <c r="AQ50" s="124"/>
      <c r="AR50" s="124"/>
      <c r="AS50" s="124"/>
      <c r="AT50" s="124"/>
      <c r="AU50" s="124"/>
      <c r="AV50" s="124"/>
      <c r="AW50" s="124"/>
      <c r="AX50" s="124"/>
      <c r="AY50" s="124"/>
      <c r="AZ50" s="118"/>
      <c r="BA50" s="118"/>
    </row>
  </sheetData>
  <printOptions/>
  <pageMargins left="0" right="0" top="0.2" bottom="0" header="0" footer="0"/>
  <pageSetup orientation="portrait" paperSize="13" r:id="rId2"/>
  <drawing r:id="rId1"/>
</worksheet>
</file>

<file path=xl/worksheets/sheet17.xml><?xml version="1.0" encoding="utf-8"?>
<worksheet xmlns="http://schemas.openxmlformats.org/spreadsheetml/2006/main" xmlns:r="http://schemas.openxmlformats.org/officeDocument/2006/relationships">
  <dimension ref="A1:D35"/>
  <sheetViews>
    <sheetView workbookViewId="0" topLeftCell="A1">
      <selection activeCell="G19" sqref="G19"/>
    </sheetView>
  </sheetViews>
  <sheetFormatPr defaultColWidth="9.00390625" defaultRowHeight="14.25"/>
  <cols>
    <col min="1" max="16384" width="11.00390625" style="218" customWidth="1"/>
  </cols>
  <sheetData>
    <row r="1" ht="12">
      <c r="A1" s="219" t="s">
        <v>819</v>
      </c>
    </row>
    <row r="5" ht="12">
      <c r="D5" s="218" t="s">
        <v>820</v>
      </c>
    </row>
    <row r="6" ht="12">
      <c r="D6" s="218" t="s">
        <v>821</v>
      </c>
    </row>
    <row r="7" ht="12">
      <c r="D7" s="218" t="s">
        <v>822</v>
      </c>
    </row>
    <row r="8" ht="12">
      <c r="D8" s="218" t="s">
        <v>1005</v>
      </c>
    </row>
    <row r="9" ht="12">
      <c r="D9" s="218" t="s">
        <v>823</v>
      </c>
    </row>
    <row r="10" ht="12">
      <c r="D10" s="218" t="s">
        <v>824</v>
      </c>
    </row>
    <row r="12" ht="12">
      <c r="D12" s="218" t="s">
        <v>825</v>
      </c>
    </row>
    <row r="14" ht="12">
      <c r="A14" s="218" t="s">
        <v>826</v>
      </c>
    </row>
    <row r="15" ht="12">
      <c r="A15" s="218" t="s">
        <v>827</v>
      </c>
    </row>
    <row r="16" ht="12">
      <c r="A16" s="218" t="s">
        <v>41</v>
      </c>
    </row>
    <row r="19" ht="12">
      <c r="A19" s="219" t="s">
        <v>1006</v>
      </c>
    </row>
    <row r="20" ht="12">
      <c r="A20" s="218" t="s">
        <v>828</v>
      </c>
    </row>
    <row r="21" ht="12">
      <c r="A21" s="218" t="s">
        <v>42</v>
      </c>
    </row>
    <row r="22" ht="12">
      <c r="A22" s="218" t="s">
        <v>829</v>
      </c>
    </row>
    <row r="23" ht="12">
      <c r="A23" s="218" t="s">
        <v>830</v>
      </c>
    </row>
    <row r="24" ht="12">
      <c r="A24" s="218" t="s">
        <v>831</v>
      </c>
    </row>
    <row r="25" ht="12">
      <c r="A25" s="218" t="s">
        <v>832</v>
      </c>
    </row>
    <row r="26" ht="12">
      <c r="A26" s="218" t="s">
        <v>833</v>
      </c>
    </row>
    <row r="35" ht="12">
      <c r="A35" s="218" t="s">
        <v>7</v>
      </c>
    </row>
  </sheetData>
  <printOptions/>
  <pageMargins left="0.75" right="0.75" top="1" bottom="1" header="0.512" footer="0.512"/>
  <pageSetup orientation="portrait" paperSize="9"/>
  <headerFooter alignWithMargins="0">
    <oddHeader>&amp;C&amp;A</oddHeader>
    <oddFooter>&amp;C- &amp;P -</oddFooter>
  </headerFooter>
  <drawing r:id="rId1"/>
</worksheet>
</file>

<file path=xl/worksheets/sheet18.xml><?xml version="1.0" encoding="utf-8"?>
<worksheet xmlns="http://schemas.openxmlformats.org/spreadsheetml/2006/main" xmlns:r="http://schemas.openxmlformats.org/officeDocument/2006/relationships">
  <dimension ref="A1:F62"/>
  <sheetViews>
    <sheetView workbookViewId="0" topLeftCell="A1">
      <selection activeCell="H19" sqref="H19"/>
    </sheetView>
  </sheetViews>
  <sheetFormatPr defaultColWidth="9.00390625" defaultRowHeight="14.25"/>
  <cols>
    <col min="1" max="16384" width="11.00390625" style="218" customWidth="1"/>
  </cols>
  <sheetData>
    <row r="1" ht="12">
      <c r="A1" s="219" t="s">
        <v>834</v>
      </c>
    </row>
    <row r="3" ht="12">
      <c r="A3" s="218" t="s">
        <v>835</v>
      </c>
    </row>
    <row r="4" ht="12">
      <c r="A4" s="218" t="s">
        <v>836</v>
      </c>
    </row>
    <row r="5" ht="12">
      <c r="A5" s="218" t="s">
        <v>837</v>
      </c>
    </row>
    <row r="6" ht="12">
      <c r="A6" s="218" t="s">
        <v>838</v>
      </c>
    </row>
    <row r="8" ht="12">
      <c r="A8" s="218" t="s">
        <v>839</v>
      </c>
    </row>
    <row r="9" ht="12">
      <c r="D9" s="218" t="s">
        <v>840</v>
      </c>
    </row>
    <row r="10" ht="12">
      <c r="D10" s="218" t="s">
        <v>841</v>
      </c>
    </row>
    <row r="11" spans="1:4" ht="12">
      <c r="A11" s="218" t="s">
        <v>842</v>
      </c>
      <c r="D11" s="218" t="s">
        <v>843</v>
      </c>
    </row>
    <row r="12" ht="12">
      <c r="D12" s="218" t="s">
        <v>844</v>
      </c>
    </row>
    <row r="18" spans="1:6" ht="12">
      <c r="A18" s="219" t="s">
        <v>48</v>
      </c>
      <c r="F18" s="220" t="s">
        <v>1007</v>
      </c>
    </row>
    <row r="19" ht="12">
      <c r="A19" s="218" t="s">
        <v>845</v>
      </c>
    </row>
    <row r="20" ht="12">
      <c r="A20" s="218" t="s">
        <v>846</v>
      </c>
    </row>
    <row r="21" ht="12">
      <c r="A21" s="218" t="s">
        <v>847</v>
      </c>
    </row>
    <row r="22" ht="12">
      <c r="B22" s="218" t="s">
        <v>43</v>
      </c>
    </row>
    <row r="23" spans="1:2" ht="12">
      <c r="A23" s="221" t="s">
        <v>848</v>
      </c>
      <c r="B23" s="218" t="s">
        <v>44</v>
      </c>
    </row>
    <row r="24" ht="12">
      <c r="A24" s="218" t="s">
        <v>849</v>
      </c>
    </row>
    <row r="25" ht="12">
      <c r="A25" s="218" t="s">
        <v>850</v>
      </c>
    </row>
    <row r="26" ht="12">
      <c r="A26" s="218" t="s">
        <v>851</v>
      </c>
    </row>
    <row r="27" ht="12">
      <c r="A27" s="218" t="s">
        <v>852</v>
      </c>
    </row>
    <row r="28" ht="12">
      <c r="A28" s="218" t="s">
        <v>1008</v>
      </c>
    </row>
    <row r="30" ht="12">
      <c r="A30" s="219" t="s">
        <v>47</v>
      </c>
    </row>
    <row r="31" ht="12">
      <c r="A31" s="218" t="s">
        <v>853</v>
      </c>
    </row>
    <row r="32" ht="12">
      <c r="A32" s="218" t="s">
        <v>854</v>
      </c>
    </row>
    <row r="34" ht="12">
      <c r="A34" s="218" t="s">
        <v>45</v>
      </c>
    </row>
    <row r="35" ht="12">
      <c r="A35" s="218" t="s">
        <v>855</v>
      </c>
    </row>
    <row r="36" ht="12">
      <c r="A36" s="218" t="s">
        <v>856</v>
      </c>
    </row>
    <row r="37" ht="12">
      <c r="A37" s="218" t="s">
        <v>857</v>
      </c>
    </row>
    <row r="38" ht="12">
      <c r="A38" s="218" t="s">
        <v>858</v>
      </c>
    </row>
    <row r="40" ht="12">
      <c r="A40" s="218" t="s">
        <v>46</v>
      </c>
    </row>
    <row r="41" ht="12">
      <c r="A41" s="218" t="s">
        <v>859</v>
      </c>
    </row>
    <row r="42" ht="12">
      <c r="A42" s="218" t="s">
        <v>860</v>
      </c>
    </row>
    <row r="43" ht="12">
      <c r="A43" s="218" t="s">
        <v>861</v>
      </c>
    </row>
    <row r="46" ht="12">
      <c r="E46" s="218" t="s">
        <v>862</v>
      </c>
    </row>
    <row r="47" ht="12">
      <c r="E47" s="218" t="s">
        <v>863</v>
      </c>
    </row>
    <row r="48" ht="12">
      <c r="E48" s="218" t="s">
        <v>864</v>
      </c>
    </row>
    <row r="49" ht="12">
      <c r="E49" s="218" t="s">
        <v>865</v>
      </c>
    </row>
    <row r="50" ht="12">
      <c r="E50" s="218" t="s">
        <v>866</v>
      </c>
    </row>
    <row r="51" ht="12">
      <c r="E51" s="218" t="s">
        <v>867</v>
      </c>
    </row>
    <row r="55" ht="12">
      <c r="A55" s="218" t="s">
        <v>868</v>
      </c>
    </row>
    <row r="56" ht="12">
      <c r="A56" s="218" t="s">
        <v>869</v>
      </c>
    </row>
    <row r="62" ht="12">
      <c r="A62" s="218" t="s">
        <v>7</v>
      </c>
    </row>
  </sheetData>
  <printOptions/>
  <pageMargins left="0.75" right="0.75" top="1" bottom="1" header="0.512" footer="0.512"/>
  <pageSetup orientation="portrait" paperSize="9"/>
  <headerFooter alignWithMargins="0">
    <oddHeader>&amp;C&amp;A</oddHeader>
    <oddFooter>&amp;C- &amp;P -</oddFooter>
  </headerFooter>
  <drawing r:id="rId1"/>
</worksheet>
</file>

<file path=xl/worksheets/sheet19.xml><?xml version="1.0" encoding="utf-8"?>
<worksheet xmlns="http://schemas.openxmlformats.org/spreadsheetml/2006/main" xmlns:r="http://schemas.openxmlformats.org/officeDocument/2006/relationships">
  <dimension ref="A1:G25"/>
  <sheetViews>
    <sheetView workbookViewId="0" topLeftCell="A1">
      <selection activeCell="L11" sqref="L11"/>
    </sheetView>
  </sheetViews>
  <sheetFormatPr defaultColWidth="9.00390625" defaultRowHeight="14.25"/>
  <cols>
    <col min="1" max="1" width="5.50390625" style="218" customWidth="1"/>
    <col min="2" max="3" width="7.125" style="218" customWidth="1"/>
    <col min="4" max="4" width="1.37890625" style="218" customWidth="1"/>
    <col min="5" max="5" width="6.50390625" style="218" customWidth="1"/>
    <col min="6" max="7" width="7.25390625" style="218" customWidth="1"/>
    <col min="8" max="16384" width="11.00390625" style="218" customWidth="1"/>
  </cols>
  <sheetData>
    <row r="1" ht="12">
      <c r="A1" s="219" t="s">
        <v>1009</v>
      </c>
    </row>
    <row r="2" ht="12">
      <c r="A2" s="219" t="s">
        <v>870</v>
      </c>
    </row>
    <row r="4" spans="1:5" ht="12">
      <c r="A4" s="218" t="s">
        <v>542</v>
      </c>
      <c r="E4" s="218" t="s">
        <v>871</v>
      </c>
    </row>
    <row r="5" spans="1:3" ht="12">
      <c r="A5" s="222" t="s">
        <v>114</v>
      </c>
      <c r="B5" s="222">
        <v>10</v>
      </c>
      <c r="C5" s="222">
        <v>150</v>
      </c>
    </row>
    <row r="6" spans="1:3" ht="12">
      <c r="A6" s="222" t="s">
        <v>116</v>
      </c>
      <c r="B6" s="222">
        <v>20</v>
      </c>
      <c r="C6" s="222">
        <v>300</v>
      </c>
    </row>
    <row r="7" spans="1:3" ht="12">
      <c r="A7" s="222" t="s">
        <v>117</v>
      </c>
      <c r="B7" s="222">
        <v>30</v>
      </c>
      <c r="C7" s="222">
        <v>500</v>
      </c>
    </row>
    <row r="9" spans="1:5" ht="12">
      <c r="A9" s="218" t="s">
        <v>872</v>
      </c>
      <c r="E9" s="218" t="s">
        <v>873</v>
      </c>
    </row>
    <row r="10" spans="1:5" ht="12">
      <c r="A10" s="223" t="s">
        <v>114</v>
      </c>
      <c r="B10" s="223">
        <v>15</v>
      </c>
      <c r="C10" s="223">
        <v>100</v>
      </c>
      <c r="E10" s="218" t="s">
        <v>874</v>
      </c>
    </row>
    <row r="11" spans="1:5" ht="12">
      <c r="A11" s="223" t="s">
        <v>116</v>
      </c>
      <c r="B11" s="223">
        <v>20</v>
      </c>
      <c r="C11" s="223">
        <v>200</v>
      </c>
      <c r="E11" s="218" t="s">
        <v>875</v>
      </c>
    </row>
    <row r="12" spans="1:5" ht="12">
      <c r="A12" s="223" t="s">
        <v>117</v>
      </c>
      <c r="B12" s="223">
        <v>30</v>
      </c>
      <c r="C12" s="223">
        <v>300</v>
      </c>
      <c r="E12" s="218" t="s">
        <v>876</v>
      </c>
    </row>
    <row r="14" spans="1:5" ht="12">
      <c r="A14" s="218" t="s">
        <v>877</v>
      </c>
      <c r="E14" s="218" t="s">
        <v>878</v>
      </c>
    </row>
    <row r="15" spans="1:7" ht="12">
      <c r="A15" s="224" t="s">
        <v>114</v>
      </c>
      <c r="B15" s="224">
        <v>25</v>
      </c>
      <c r="C15" s="224">
        <v>250</v>
      </c>
      <c r="E15" s="225" t="s">
        <v>114</v>
      </c>
      <c r="F15" s="225">
        <f aca="true" t="shared" si="0" ref="F15:G17">B5+B10</f>
        <v>25</v>
      </c>
      <c r="G15" s="225">
        <f t="shared" si="0"/>
        <v>250</v>
      </c>
    </row>
    <row r="16" spans="1:7" ht="12">
      <c r="A16" s="224" t="s">
        <v>116</v>
      </c>
      <c r="B16" s="224">
        <v>40</v>
      </c>
      <c r="C16" s="224">
        <v>500</v>
      </c>
      <c r="E16" s="225" t="s">
        <v>116</v>
      </c>
      <c r="F16" s="225">
        <f t="shared" si="0"/>
        <v>40</v>
      </c>
      <c r="G16" s="225">
        <f t="shared" si="0"/>
        <v>500</v>
      </c>
    </row>
    <row r="17" spans="1:7" ht="12">
      <c r="A17" s="224" t="s">
        <v>117</v>
      </c>
      <c r="B17" s="224">
        <v>60</v>
      </c>
      <c r="C17" s="224">
        <v>800</v>
      </c>
      <c r="E17" s="225" t="s">
        <v>117</v>
      </c>
      <c r="F17" s="225">
        <f t="shared" si="0"/>
        <v>60</v>
      </c>
      <c r="G17" s="225">
        <f t="shared" si="0"/>
        <v>800</v>
      </c>
    </row>
    <row r="19" ht="12">
      <c r="A19" s="218" t="s">
        <v>49</v>
      </c>
    </row>
    <row r="20" ht="12">
      <c r="A20" s="218" t="s">
        <v>879</v>
      </c>
    </row>
    <row r="21" ht="12">
      <c r="A21" s="218" t="s">
        <v>880</v>
      </c>
    </row>
    <row r="23" ht="12">
      <c r="A23" s="226"/>
    </row>
    <row r="25" ht="12">
      <c r="A25" s="218" t="s">
        <v>7</v>
      </c>
    </row>
  </sheetData>
  <printOptions/>
  <pageMargins left="0.75" right="0.75" top="1" bottom="1" header="0.512" footer="0.512"/>
  <pageSetup orientation="portrait" paperSize="13" r:id="rId1"/>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sheetPr codeName="Sheet3"/>
  <dimension ref="A1:L95"/>
  <sheetViews>
    <sheetView zoomScale="75" zoomScaleNormal="75" workbookViewId="0" topLeftCell="A1">
      <selection activeCell="K73" sqref="K73"/>
    </sheetView>
  </sheetViews>
  <sheetFormatPr defaultColWidth="9.00390625" defaultRowHeight="14.25"/>
  <cols>
    <col min="1" max="1" width="6.25390625" style="1" customWidth="1"/>
    <col min="2" max="2" width="14.125" style="1" customWidth="1"/>
    <col min="3" max="3" width="10.50390625" style="1" customWidth="1"/>
    <col min="4" max="4" width="7.125" style="1" customWidth="1"/>
    <col min="5" max="5" width="7.50390625" style="1" customWidth="1"/>
    <col min="6" max="6" width="4.75390625" style="1" customWidth="1"/>
    <col min="7" max="7" width="14.25390625" style="1" customWidth="1"/>
    <col min="8" max="10" width="9.625" style="1" customWidth="1"/>
    <col min="11" max="16384" width="11.00390625" style="1" customWidth="1"/>
  </cols>
  <sheetData>
    <row r="1" spans="1:7" ht="15">
      <c r="A1" s="14"/>
      <c r="B1" s="3"/>
      <c r="C1" s="3"/>
      <c r="D1" s="3"/>
      <c r="E1" s="3"/>
      <c r="F1" s="3"/>
      <c r="G1" s="3"/>
    </row>
    <row r="2" spans="1:12" ht="15.75">
      <c r="A2" s="205" t="s">
        <v>68</v>
      </c>
      <c r="L2" s="1" t="s">
        <v>69</v>
      </c>
    </row>
    <row r="3" spans="1:12" ht="15">
      <c r="A3" s="1" t="s">
        <v>70</v>
      </c>
      <c r="L3" s="1" t="s">
        <v>71</v>
      </c>
    </row>
    <row r="4" spans="1:12" ht="15.75">
      <c r="A4" s="1" t="s">
        <v>708</v>
      </c>
      <c r="B4" s="107"/>
      <c r="C4" s="107"/>
      <c r="D4" s="107"/>
      <c r="E4" s="107"/>
      <c r="F4" s="107"/>
      <c r="G4" s="107"/>
      <c r="H4" s="107"/>
      <c r="L4" s="1" t="s">
        <v>72</v>
      </c>
    </row>
    <row r="5" ht="15">
      <c r="A5" s="1" t="s">
        <v>73</v>
      </c>
    </row>
    <row r="6" ht="14.25">
      <c r="A6" s="1" t="s">
        <v>74</v>
      </c>
    </row>
    <row r="7" ht="14.25">
      <c r="A7" s="1" t="s">
        <v>75</v>
      </c>
    </row>
    <row r="8" ht="14.25">
      <c r="A8" s="1" t="s">
        <v>76</v>
      </c>
    </row>
    <row r="9" ht="14.25">
      <c r="B9" s="1" t="s">
        <v>585</v>
      </c>
    </row>
    <row r="11" ht="14.25">
      <c r="A11" s="205" t="s">
        <v>77</v>
      </c>
    </row>
    <row r="12" spans="1:9" ht="14.25">
      <c r="A12" s="1" t="s">
        <v>78</v>
      </c>
      <c r="I12" s="1" t="s">
        <v>730</v>
      </c>
    </row>
    <row r="13" spans="2:9" ht="14.25">
      <c r="B13" s="1">
        <v>123456789</v>
      </c>
      <c r="C13" s="1">
        <v>123456789</v>
      </c>
      <c r="D13" s="1">
        <v>123456789</v>
      </c>
      <c r="G13" s="15">
        <v>123456789</v>
      </c>
      <c r="I13" s="30" t="s">
        <v>731</v>
      </c>
    </row>
    <row r="14" spans="2:8" ht="45">
      <c r="B14" s="4" t="s">
        <v>79</v>
      </c>
      <c r="C14" s="4" t="s">
        <v>80</v>
      </c>
      <c r="D14" s="16"/>
      <c r="E14" s="3"/>
      <c r="G14" s="17" t="s">
        <v>81</v>
      </c>
      <c r="H14" s="3"/>
    </row>
    <row r="15" spans="2:7" ht="55.5" customHeight="1">
      <c r="B15" s="4" t="s">
        <v>82</v>
      </c>
      <c r="C15" s="4" t="s">
        <v>83</v>
      </c>
      <c r="D15" s="16"/>
      <c r="E15" s="3"/>
      <c r="G15" s="3"/>
    </row>
    <row r="16" ht="28.5">
      <c r="C16" s="114" t="s">
        <v>729</v>
      </c>
    </row>
    <row r="18" ht="14.25">
      <c r="A18" s="1" t="s">
        <v>665</v>
      </c>
    </row>
    <row r="20" ht="14.25">
      <c r="A20" s="205" t="s">
        <v>84</v>
      </c>
    </row>
    <row r="21" spans="8:9" ht="14.25">
      <c r="H21" s="3"/>
      <c r="I21" s="3"/>
    </row>
    <row r="22" spans="2:7" ht="14.25">
      <c r="B22" s="1" t="s">
        <v>85</v>
      </c>
      <c r="C22" s="1" t="s">
        <v>86</v>
      </c>
      <c r="D22" s="1" t="s">
        <v>87</v>
      </c>
      <c r="G22" s="1" t="s">
        <v>88</v>
      </c>
    </row>
    <row r="23" spans="2:7" ht="14.25">
      <c r="B23" s="1" t="s">
        <v>89</v>
      </c>
      <c r="C23" s="1" t="s">
        <v>86</v>
      </c>
      <c r="G23" s="1" t="s">
        <v>90</v>
      </c>
    </row>
    <row r="24" spans="2:7" ht="14.25">
      <c r="B24" s="1" t="s">
        <v>698</v>
      </c>
      <c r="C24" s="253" t="s">
        <v>86</v>
      </c>
      <c r="D24" s="254"/>
      <c r="E24" s="255"/>
      <c r="G24" s="1" t="s">
        <v>699</v>
      </c>
    </row>
    <row r="25" ht="14.25" customHeight="1">
      <c r="B25" s="1" t="s">
        <v>701</v>
      </c>
    </row>
    <row r="26" ht="14.25" customHeight="1">
      <c r="D26" s="1" t="s">
        <v>700</v>
      </c>
    </row>
    <row r="27" ht="15"/>
    <row r="28" ht="14.25">
      <c r="A28" s="205" t="s">
        <v>91</v>
      </c>
    </row>
    <row r="30" ht="14.25">
      <c r="B30" s="1" t="s">
        <v>92</v>
      </c>
    </row>
    <row r="32" ht="14.25">
      <c r="B32" s="1" t="s">
        <v>93</v>
      </c>
    </row>
    <row r="33" ht="14.25">
      <c r="B33" s="1" t="s">
        <v>94</v>
      </c>
    </row>
    <row r="34" ht="14.25">
      <c r="B34" s="1" t="s">
        <v>95</v>
      </c>
    </row>
    <row r="35" spans="4:7" ht="14.25">
      <c r="D35" s="1" t="s">
        <v>96</v>
      </c>
      <c r="G35" s="1" t="s">
        <v>97</v>
      </c>
    </row>
    <row r="36" spans="4:7" ht="14.25">
      <c r="D36" s="1" t="s">
        <v>96</v>
      </c>
      <c r="G36" s="1" t="s">
        <v>98</v>
      </c>
    </row>
    <row r="37" spans="4:7" ht="14.25">
      <c r="D37" s="1" t="s">
        <v>96</v>
      </c>
      <c r="G37" s="1" t="s">
        <v>99</v>
      </c>
    </row>
    <row r="38" ht="14.25">
      <c r="B38" s="1" t="s">
        <v>100</v>
      </c>
    </row>
    <row r="39" ht="14.25">
      <c r="C39" s="1" t="s">
        <v>101</v>
      </c>
    </row>
    <row r="40" spans="3:8" ht="14.25">
      <c r="C40" s="107" t="s">
        <v>709</v>
      </c>
      <c r="H40" s="1" t="s">
        <v>705</v>
      </c>
    </row>
    <row r="41" ht="14.25">
      <c r="C41" s="1" t="s">
        <v>102</v>
      </c>
    </row>
    <row r="42" ht="14.25">
      <c r="C42" s="1" t="s">
        <v>103</v>
      </c>
    </row>
    <row r="44" spans="1:7" ht="16.5">
      <c r="A44" s="205" t="s">
        <v>104</v>
      </c>
      <c r="C44" s="1" t="s">
        <v>105</v>
      </c>
      <c r="D44" s="1" t="s">
        <v>106</v>
      </c>
      <c r="F44" s="1" t="s">
        <v>107</v>
      </c>
      <c r="G44" s="1" t="s">
        <v>108</v>
      </c>
    </row>
    <row r="45" ht="14.25">
      <c r="C45" s="1" t="s">
        <v>702</v>
      </c>
    </row>
    <row r="46" ht="14.25">
      <c r="C46" s="1" t="s">
        <v>109</v>
      </c>
    </row>
    <row r="47" spans="3:12" ht="14.25">
      <c r="C47" s="82" t="s">
        <v>703</v>
      </c>
      <c r="L47" s="82" t="s">
        <v>704</v>
      </c>
    </row>
    <row r="49" ht="14.25">
      <c r="A49" s="205" t="s">
        <v>110</v>
      </c>
    </row>
    <row r="51" spans="2:5" ht="14.25">
      <c r="B51" s="18"/>
      <c r="C51" s="18" t="s">
        <v>111</v>
      </c>
      <c r="D51" s="18" t="s">
        <v>112</v>
      </c>
      <c r="E51" s="18" t="s">
        <v>113</v>
      </c>
    </row>
    <row r="52" spans="2:7" ht="14.25">
      <c r="B52" s="18" t="s">
        <v>114</v>
      </c>
      <c r="C52" s="18">
        <v>0</v>
      </c>
      <c r="D52" s="18">
        <v>2</v>
      </c>
      <c r="E52" s="18">
        <v>0</v>
      </c>
      <c r="G52" s="1" t="s">
        <v>115</v>
      </c>
    </row>
    <row r="53" spans="2:5" ht="14.25">
      <c r="B53" s="18" t="s">
        <v>116</v>
      </c>
      <c r="C53" s="18">
        <v>0</v>
      </c>
      <c r="D53" s="18">
        <v>0</v>
      </c>
      <c r="E53" s="18">
        <v>5</v>
      </c>
    </row>
    <row r="54" spans="2:5" ht="14.25">
      <c r="B54" s="18" t="s">
        <v>117</v>
      </c>
      <c r="C54" s="18">
        <v>1200</v>
      </c>
      <c r="D54" s="18">
        <v>0</v>
      </c>
      <c r="E54" s="18">
        <v>8</v>
      </c>
    </row>
    <row r="55" spans="2:5" ht="14.25">
      <c r="B55" s="18" t="s">
        <v>118</v>
      </c>
      <c r="C55" s="18">
        <v>5</v>
      </c>
      <c r="D55" s="18">
        <v>0</v>
      </c>
      <c r="E55" s="18">
        <v>0</v>
      </c>
    </row>
    <row r="57" ht="14.25">
      <c r="B57" s="1" t="s">
        <v>119</v>
      </c>
    </row>
    <row r="58" spans="2:10" ht="14.25">
      <c r="B58" s="19"/>
      <c r="C58" s="19" t="s">
        <v>111</v>
      </c>
      <c r="D58" s="19" t="s">
        <v>112</v>
      </c>
      <c r="E58" s="19" t="s">
        <v>113</v>
      </c>
      <c r="G58" s="93"/>
      <c r="H58" s="93" t="s">
        <v>111</v>
      </c>
      <c r="I58" s="93" t="s">
        <v>112</v>
      </c>
      <c r="J58" s="93" t="s">
        <v>113</v>
      </c>
    </row>
    <row r="59" spans="2:10" ht="14.25">
      <c r="B59" s="19" t="s">
        <v>114</v>
      </c>
      <c r="C59" s="19">
        <v>0</v>
      </c>
      <c r="D59" s="19">
        <v>2</v>
      </c>
      <c r="E59" s="19">
        <v>0</v>
      </c>
      <c r="G59" s="93" t="s">
        <v>114</v>
      </c>
      <c r="H59" s="93">
        <v>0</v>
      </c>
      <c r="I59" s="93">
        <v>2</v>
      </c>
      <c r="J59" s="93">
        <v>0</v>
      </c>
    </row>
    <row r="60" spans="2:10" ht="14.25">
      <c r="B60" s="19" t="s">
        <v>116</v>
      </c>
      <c r="C60" s="19">
        <v>0</v>
      </c>
      <c r="D60" s="19">
        <v>0</v>
      </c>
      <c r="E60" s="19">
        <v>5</v>
      </c>
      <c r="G60" s="93" t="s">
        <v>116</v>
      </c>
      <c r="H60" s="93">
        <v>0</v>
      </c>
      <c r="I60" s="93">
        <v>0</v>
      </c>
      <c r="J60" s="93">
        <v>5</v>
      </c>
    </row>
    <row r="61" spans="2:10" ht="14.25">
      <c r="B61" s="19" t="s">
        <v>117</v>
      </c>
      <c r="C61" s="19">
        <v>1200</v>
      </c>
      <c r="D61" s="19">
        <v>0</v>
      </c>
      <c r="E61" s="19">
        <v>8</v>
      </c>
      <c r="G61" s="93" t="s">
        <v>117</v>
      </c>
      <c r="H61" s="93">
        <v>1200</v>
      </c>
      <c r="I61" s="93">
        <v>0</v>
      </c>
      <c r="J61" s="93">
        <v>8</v>
      </c>
    </row>
    <row r="62" spans="2:10" ht="14.25">
      <c r="B62" s="19" t="s">
        <v>118</v>
      </c>
      <c r="C62" s="19">
        <v>5</v>
      </c>
      <c r="D62" s="19">
        <v>0</v>
      </c>
      <c r="E62" s="19">
        <v>0</v>
      </c>
      <c r="G62" s="93" t="s">
        <v>118</v>
      </c>
      <c r="H62" s="93">
        <v>5</v>
      </c>
      <c r="I62" s="93">
        <v>0</v>
      </c>
      <c r="J62" s="93">
        <v>0</v>
      </c>
    </row>
    <row r="63" spans="2:7" ht="14.25">
      <c r="B63" s="1" t="s">
        <v>120</v>
      </c>
      <c r="G63" s="1" t="s">
        <v>666</v>
      </c>
    </row>
    <row r="65" ht="14.25">
      <c r="A65" s="205" t="s">
        <v>121</v>
      </c>
    </row>
    <row r="66" ht="14.25">
      <c r="B66" s="1" t="s">
        <v>122</v>
      </c>
    </row>
    <row r="67" ht="14.25">
      <c r="B67" s="1" t="s">
        <v>123</v>
      </c>
    </row>
    <row r="68" ht="14.25">
      <c r="B68" s="1" t="s">
        <v>124</v>
      </c>
    </row>
    <row r="69" ht="14.25">
      <c r="B69" s="1" t="s">
        <v>125</v>
      </c>
    </row>
    <row r="71" ht="14.25">
      <c r="B71" s="35" t="s">
        <v>126</v>
      </c>
    </row>
    <row r="72" ht="14.25">
      <c r="B72" s="1" t="s">
        <v>127</v>
      </c>
    </row>
    <row r="73" ht="14.25">
      <c r="B73" s="1" t="s">
        <v>584</v>
      </c>
    </row>
    <row r="75" ht="14.25">
      <c r="A75" s="205" t="s">
        <v>128</v>
      </c>
    </row>
    <row r="77" spans="2:5" ht="14.25">
      <c r="B77" s="236">
        <v>0</v>
      </c>
      <c r="C77" s="237"/>
      <c r="E77" s="1" t="s">
        <v>129</v>
      </c>
    </row>
    <row r="78" spans="2:5" ht="14.25">
      <c r="B78" s="232">
        <v>0.0416666666666667</v>
      </c>
      <c r="C78" s="233"/>
      <c r="E78" s="1" t="s">
        <v>130</v>
      </c>
    </row>
    <row r="79" spans="2:5" ht="14.25">
      <c r="B79" s="238">
        <v>0.0833333333333334</v>
      </c>
      <c r="C79" s="239"/>
      <c r="E79" s="30" t="s">
        <v>131</v>
      </c>
    </row>
    <row r="80" spans="2:5" ht="14.25">
      <c r="B80" s="234">
        <v>1.050347222222222</v>
      </c>
      <c r="C80" s="235"/>
      <c r="E80" s="1" t="s">
        <v>132</v>
      </c>
    </row>
    <row r="83" ht="14.25">
      <c r="A83" s="205" t="s">
        <v>6</v>
      </c>
    </row>
    <row r="84" spans="2:11" ht="14.25">
      <c r="B84" s="1" t="s">
        <v>575</v>
      </c>
      <c r="G84" s="1" t="s">
        <v>577</v>
      </c>
      <c r="K84" s="1" t="s">
        <v>583</v>
      </c>
    </row>
    <row r="85" spans="2:7" ht="14.25">
      <c r="B85" s="1" t="s">
        <v>579</v>
      </c>
      <c r="G85" s="1" t="s">
        <v>578</v>
      </c>
    </row>
    <row r="86" spans="2:11" ht="14.25">
      <c r="B86" s="12">
        <v>10.02</v>
      </c>
      <c r="G86" s="231">
        <v>10.02</v>
      </c>
      <c r="K86" s="240">
        <v>10.02</v>
      </c>
    </row>
    <row r="87" spans="2:11" ht="14.25">
      <c r="B87" s="12">
        <v>-5.63</v>
      </c>
      <c r="G87" s="231">
        <v>-5.63</v>
      </c>
      <c r="K87" s="240">
        <v>-5.63</v>
      </c>
    </row>
    <row r="88" spans="2:11" ht="14.25">
      <c r="B88" s="12">
        <v>3.21</v>
      </c>
      <c r="G88" s="231">
        <v>3.21</v>
      </c>
      <c r="K88" s="240">
        <v>3.21</v>
      </c>
    </row>
    <row r="89" spans="2:11" ht="14.25">
      <c r="B89" s="12">
        <v>115</v>
      </c>
      <c r="G89" s="231">
        <v>115</v>
      </c>
      <c r="K89" s="240">
        <v>115</v>
      </c>
    </row>
    <row r="90" spans="2:7" ht="14.25">
      <c r="B90" s="1" t="s">
        <v>576</v>
      </c>
      <c r="G90" s="1" t="s">
        <v>580</v>
      </c>
    </row>
    <row r="91" spans="2:7" ht="14.25">
      <c r="B91" s="1" t="s">
        <v>582</v>
      </c>
      <c r="G91" s="1" t="s">
        <v>581</v>
      </c>
    </row>
    <row r="95" ht="14.25">
      <c r="A95" s="1" t="s">
        <v>7</v>
      </c>
    </row>
  </sheetData>
  <mergeCells count="1">
    <mergeCell ref="C24:E24"/>
  </mergeCells>
  <printOptions/>
  <pageMargins left="0.75" right="0.75" top="1" bottom="1" header="0.512" footer="0.512"/>
  <pageSetup orientation="portrait" paperSize="9"/>
  <headerFooter alignWithMargins="0">
    <oddHeader>&amp;C&amp;A</oddHeader>
    <oddFooter>&amp;C- &amp;P -</oddFooter>
  </headerFooter>
  <drawing r:id="rId4"/>
  <legacyDrawing r:id="rId3"/>
  <oleObjects>
    <oleObject progId="Photoshop.Image.5" shapeId="3322468" r:id="rId1"/>
    <oleObject progId="Photoshop.Image.5" shapeId="3336183" r:id="rId2"/>
  </oleObjects>
</worksheet>
</file>

<file path=xl/worksheets/sheet20.xml><?xml version="1.0" encoding="utf-8"?>
<worksheet xmlns="http://schemas.openxmlformats.org/spreadsheetml/2006/main" xmlns:r="http://schemas.openxmlformats.org/officeDocument/2006/relationships">
  <dimension ref="A1:I44"/>
  <sheetViews>
    <sheetView workbookViewId="0" topLeftCell="A5">
      <selection activeCell="L22" sqref="L22"/>
    </sheetView>
  </sheetViews>
  <sheetFormatPr defaultColWidth="9.00390625" defaultRowHeight="14.25" outlineLevelRow="1"/>
  <cols>
    <col min="1" max="1" width="2.50390625" style="118" customWidth="1"/>
    <col min="2" max="2" width="8.50390625" style="118" customWidth="1"/>
    <col min="3" max="5" width="6.00390625" style="118" customWidth="1"/>
    <col min="6" max="8" width="7.875" style="118" customWidth="1"/>
    <col min="9" max="16384" width="11.00390625" style="118" customWidth="1"/>
  </cols>
  <sheetData>
    <row r="1" ht="14.25">
      <c r="A1" s="117" t="s">
        <v>881</v>
      </c>
    </row>
    <row r="2" ht="14.25">
      <c r="A2" s="118" t="s">
        <v>882</v>
      </c>
    </row>
    <row r="3" spans="1:9" ht="14.25">
      <c r="A3" s="118" t="s">
        <v>883</v>
      </c>
      <c r="I3" s="131"/>
    </row>
    <row r="4" ht="14.25">
      <c r="A4" s="118" t="s">
        <v>884</v>
      </c>
    </row>
    <row r="5" ht="14.25">
      <c r="A5" s="118" t="s">
        <v>885</v>
      </c>
    </row>
    <row r="6" spans="2:6" ht="14.25" outlineLevel="1">
      <c r="B6" s="118" t="s">
        <v>886</v>
      </c>
      <c r="C6" s="118">
        <f>'統合１元データtest1'!$B$1</f>
        <v>10</v>
      </c>
      <c r="D6" s="118">
        <f>'統合１元データtest1'!$C$1</f>
        <v>150</v>
      </c>
      <c r="F6" s="118" t="s">
        <v>887</v>
      </c>
    </row>
    <row r="7" spans="2:7" ht="14.25" outlineLevel="1">
      <c r="B7" s="118" t="s">
        <v>888</v>
      </c>
      <c r="C7" s="118">
        <f>'統合１元データtest2'!$B$1</f>
        <v>15</v>
      </c>
      <c r="D7" s="118">
        <f>'統合１元データtest2'!$C$1</f>
        <v>100</v>
      </c>
      <c r="G7" s="118" t="s">
        <v>889</v>
      </c>
    </row>
    <row r="8" spans="1:4" ht="15">
      <c r="A8" s="118" t="s">
        <v>114</v>
      </c>
      <c r="C8" s="118">
        <f>SUM(C6:C7)</f>
        <v>25</v>
      </c>
      <c r="D8" s="118">
        <f>SUM(D6:D7)</f>
        <v>250</v>
      </c>
    </row>
    <row r="9" spans="2:4" ht="15" outlineLevel="1">
      <c r="B9" s="118" t="s">
        <v>886</v>
      </c>
      <c r="C9" s="118">
        <f>'統合１元データtest1'!$B$2</f>
        <v>20</v>
      </c>
      <c r="D9" s="118">
        <f>'統合１元データtest1'!$C$2</f>
        <v>300</v>
      </c>
    </row>
    <row r="10" spans="2:4" ht="15" outlineLevel="1">
      <c r="B10" s="118" t="s">
        <v>888</v>
      </c>
      <c r="C10" s="118">
        <f>'統合１元データtest2'!$B$2</f>
        <v>20</v>
      </c>
      <c r="D10" s="118">
        <f>'統合１元データtest2'!$C$2</f>
        <v>200</v>
      </c>
    </row>
    <row r="11" spans="1:4" ht="15">
      <c r="A11" s="118" t="s">
        <v>116</v>
      </c>
      <c r="C11" s="118">
        <f>SUM(C9:C10)</f>
        <v>40</v>
      </c>
      <c r="D11" s="118">
        <f>SUM(D9:D10)</f>
        <v>500</v>
      </c>
    </row>
    <row r="12" spans="2:4" ht="15" outlineLevel="1">
      <c r="B12" s="118" t="s">
        <v>886</v>
      </c>
      <c r="C12" s="118">
        <f>'統合１元データtest1'!$B$3</f>
        <v>30</v>
      </c>
      <c r="D12" s="118">
        <f>'統合１元データtest1'!$C$3</f>
        <v>500</v>
      </c>
    </row>
    <row r="13" spans="2:4" ht="15" outlineLevel="1">
      <c r="B13" s="118" t="s">
        <v>888</v>
      </c>
      <c r="C13" s="118">
        <f>'統合１元データtest2'!$B$3</f>
        <v>30</v>
      </c>
      <c r="D13" s="118">
        <f>'統合１元データtest2'!$C$3</f>
        <v>300</v>
      </c>
    </row>
    <row r="14" spans="1:4" ht="15">
      <c r="A14" s="118" t="s">
        <v>117</v>
      </c>
      <c r="C14" s="118">
        <f>SUM(C12:C13)</f>
        <v>60</v>
      </c>
      <c r="D14" s="118">
        <f>SUM(D12:D13)</f>
        <v>800</v>
      </c>
    </row>
    <row r="15" ht="15"/>
    <row r="16" ht="15"/>
    <row r="17" ht="15"/>
    <row r="18" ht="15"/>
    <row r="19" ht="15"/>
    <row r="20" ht="15"/>
    <row r="21" ht="15"/>
    <row r="22" ht="15"/>
    <row r="23" ht="15"/>
    <row r="24" ht="15"/>
    <row r="25" ht="15"/>
    <row r="26" ht="15"/>
    <row r="27" ht="14.25">
      <c r="H27" s="118" t="s">
        <v>890</v>
      </c>
    </row>
    <row r="28" ht="15">
      <c r="H28" s="118" t="s">
        <v>891</v>
      </c>
    </row>
    <row r="29" ht="15">
      <c r="H29" s="118" t="s">
        <v>892</v>
      </c>
    </row>
    <row r="30" ht="15">
      <c r="H30" s="118" t="s">
        <v>893</v>
      </c>
    </row>
    <row r="31" ht="15"/>
    <row r="32" ht="15">
      <c r="H32" s="118" t="s">
        <v>894</v>
      </c>
    </row>
    <row r="33" ht="15">
      <c r="H33" s="118" t="s">
        <v>895</v>
      </c>
    </row>
    <row r="34" ht="15"/>
    <row r="35" ht="15"/>
    <row r="38" ht="14.25">
      <c r="A38" s="118" t="s">
        <v>896</v>
      </c>
    </row>
    <row r="39" spans="1:3" ht="14.25">
      <c r="A39" s="118" t="s">
        <v>114</v>
      </c>
      <c r="B39" s="118">
        <v>25</v>
      </c>
      <c r="C39" s="118">
        <v>250</v>
      </c>
    </row>
    <row r="40" spans="1:3" ht="14.25">
      <c r="A40" s="118" t="s">
        <v>116</v>
      </c>
      <c r="B40" s="118">
        <v>40</v>
      </c>
      <c r="C40" s="118">
        <v>500</v>
      </c>
    </row>
    <row r="41" spans="1:3" ht="14.25">
      <c r="A41" s="118" t="s">
        <v>117</v>
      </c>
      <c r="B41" s="118">
        <v>60</v>
      </c>
      <c r="C41" s="118">
        <v>800</v>
      </c>
    </row>
    <row r="44" ht="14.25">
      <c r="A44" s="118" t="s">
        <v>897</v>
      </c>
    </row>
  </sheetData>
  <printOptions/>
  <pageMargins left="0.75" right="0.75" top="1" bottom="1" header="0.512" footer="0.512"/>
  <pageSetup orientation="portrait" paperSize="13" r:id="rId2"/>
  <headerFooter alignWithMargins="0">
    <oddHeader>&amp;C&amp;A</oddHeader>
    <oddFooter>&amp;C- &amp;P -</oddFooter>
  </headerFooter>
  <drawing r:id="rId1"/>
</worksheet>
</file>

<file path=xl/worksheets/sheet21.xml><?xml version="1.0" encoding="utf-8"?>
<worksheet xmlns="http://schemas.openxmlformats.org/spreadsheetml/2006/main" xmlns:r="http://schemas.openxmlformats.org/officeDocument/2006/relationships">
  <dimension ref="A1:C6"/>
  <sheetViews>
    <sheetView workbookViewId="0" topLeftCell="A1">
      <selection activeCell="K75" sqref="K75"/>
    </sheetView>
  </sheetViews>
  <sheetFormatPr defaultColWidth="9.00390625" defaultRowHeight="14.25"/>
  <cols>
    <col min="1" max="1" width="4.125" style="118" customWidth="1"/>
    <col min="2" max="3" width="8.125" style="118" customWidth="1"/>
    <col min="4" max="16384" width="11.00390625" style="118" customWidth="1"/>
  </cols>
  <sheetData>
    <row r="1" spans="1:3" ht="14.25">
      <c r="A1" s="129" t="s">
        <v>114</v>
      </c>
      <c r="B1" s="129">
        <v>10</v>
      </c>
      <c r="C1" s="129">
        <v>150</v>
      </c>
    </row>
    <row r="2" spans="1:3" ht="14.25">
      <c r="A2" s="129" t="s">
        <v>116</v>
      </c>
      <c r="B2" s="129">
        <v>20</v>
      </c>
      <c r="C2" s="129">
        <v>300</v>
      </c>
    </row>
    <row r="3" spans="1:3" ht="14.25">
      <c r="A3" s="129" t="s">
        <v>117</v>
      </c>
      <c r="B3" s="129">
        <v>30</v>
      </c>
      <c r="C3" s="129">
        <v>500</v>
      </c>
    </row>
    <row r="5" ht="14.25">
      <c r="A5" s="118" t="s">
        <v>898</v>
      </c>
    </row>
    <row r="6" ht="14.25">
      <c r="A6" s="118" t="s">
        <v>899</v>
      </c>
    </row>
  </sheetData>
  <printOptions/>
  <pageMargins left="0.75" right="0.75" top="1" bottom="1" header="0.512" footer="0.512"/>
  <pageSetup orientation="portrait" paperSize="9"/>
  <headerFooter alignWithMargins="0">
    <oddHeader>&amp;C&amp;A</oddHeader>
    <oddFooter>&amp;C- &amp;P -</oddFooter>
  </headerFooter>
</worksheet>
</file>

<file path=xl/worksheets/sheet22.xml><?xml version="1.0" encoding="utf-8"?>
<worksheet xmlns="http://schemas.openxmlformats.org/spreadsheetml/2006/main" xmlns:r="http://schemas.openxmlformats.org/officeDocument/2006/relationships">
  <dimension ref="A1:C5"/>
  <sheetViews>
    <sheetView workbookViewId="0" topLeftCell="A1">
      <selection activeCell="J21" sqref="J21"/>
    </sheetView>
  </sheetViews>
  <sheetFormatPr defaultColWidth="9.00390625" defaultRowHeight="14.25"/>
  <cols>
    <col min="1" max="1" width="4.125" style="118" customWidth="1"/>
    <col min="2" max="3" width="7.875" style="118" customWidth="1"/>
    <col min="4" max="16384" width="11.00390625" style="118" customWidth="1"/>
  </cols>
  <sheetData>
    <row r="1" spans="1:3" ht="14.25">
      <c r="A1" s="130" t="s">
        <v>114</v>
      </c>
      <c r="B1" s="130">
        <v>15</v>
      </c>
      <c r="C1" s="130">
        <v>100</v>
      </c>
    </row>
    <row r="2" spans="1:3" ht="14.25">
      <c r="A2" s="130" t="s">
        <v>116</v>
      </c>
      <c r="B2" s="130">
        <v>20</v>
      </c>
      <c r="C2" s="130">
        <v>200</v>
      </c>
    </row>
    <row r="3" spans="1:3" ht="14.25">
      <c r="A3" s="130" t="s">
        <v>117</v>
      </c>
      <c r="B3" s="130">
        <v>30</v>
      </c>
      <c r="C3" s="130">
        <v>300</v>
      </c>
    </row>
    <row r="5" ht="14.25">
      <c r="A5" s="118" t="s">
        <v>898</v>
      </c>
    </row>
  </sheetData>
  <printOptions/>
  <pageMargins left="0.75" right="0.75" top="1" bottom="1" header="0.512" footer="0.512"/>
  <pageSetup orientation="portrait" paperSize="9"/>
  <headerFooter alignWithMargins="0">
    <oddHeader>&amp;C&amp;A</oddHeader>
    <oddFooter>&amp;C- &amp;P -</oddFooter>
  </headerFooter>
</worksheet>
</file>

<file path=xl/worksheets/sheet23.xml><?xml version="1.0" encoding="utf-8"?>
<worksheet xmlns="http://schemas.openxmlformats.org/spreadsheetml/2006/main" xmlns:r="http://schemas.openxmlformats.org/officeDocument/2006/relationships">
  <dimension ref="A2:F48"/>
  <sheetViews>
    <sheetView zoomScale="75" zoomScaleNormal="75" workbookViewId="0" topLeftCell="A1">
      <selection activeCell="J8" sqref="J8"/>
    </sheetView>
  </sheetViews>
  <sheetFormatPr defaultColWidth="9.00390625" defaultRowHeight="14.25"/>
  <cols>
    <col min="1" max="1" width="5.00390625" style="118" customWidth="1"/>
    <col min="2" max="16384" width="9.00390625" style="118" customWidth="1"/>
  </cols>
  <sheetData>
    <row r="2" ht="14.25">
      <c r="A2" s="211" t="s">
        <v>964</v>
      </c>
    </row>
    <row r="4" ht="14.25">
      <c r="B4" s="211" t="s">
        <v>965</v>
      </c>
    </row>
    <row r="5" ht="14.25">
      <c r="B5" s="118" t="s">
        <v>966</v>
      </c>
    </row>
    <row r="6" ht="14.25">
      <c r="B6" s="118" t="s">
        <v>967</v>
      </c>
    </row>
    <row r="9" ht="14.25">
      <c r="B9" s="211" t="s">
        <v>968</v>
      </c>
    </row>
    <row r="10" ht="15"/>
    <row r="11" ht="15"/>
    <row r="12" ht="15"/>
    <row r="13" ht="15.75">
      <c r="D13" s="211" t="s">
        <v>969</v>
      </c>
    </row>
    <row r="14" ht="15">
      <c r="D14" s="118" t="s">
        <v>970</v>
      </c>
    </row>
    <row r="15" ht="15">
      <c r="D15" s="118" t="s">
        <v>971</v>
      </c>
    </row>
    <row r="17" ht="14.25">
      <c r="D17" s="118" t="s">
        <v>972</v>
      </c>
    </row>
    <row r="18" ht="14.25">
      <c r="D18" s="118" t="s">
        <v>973</v>
      </c>
    </row>
    <row r="20" ht="14.25">
      <c r="C20" s="118" t="s">
        <v>974</v>
      </c>
    </row>
    <row r="21" ht="15"/>
    <row r="22" ht="15"/>
    <row r="23" ht="15"/>
    <row r="24" ht="15"/>
    <row r="25" ht="15"/>
    <row r="26" ht="15"/>
    <row r="27" ht="15"/>
    <row r="28" ht="15"/>
    <row r="29" ht="15"/>
    <row r="30" ht="15"/>
    <row r="31" ht="15"/>
    <row r="32" ht="15"/>
    <row r="33" ht="15"/>
    <row r="34" ht="15"/>
    <row r="36" ht="14.25">
      <c r="B36" s="212" t="s">
        <v>24</v>
      </c>
    </row>
    <row r="38" ht="15">
      <c r="F38" s="118" t="s">
        <v>25</v>
      </c>
    </row>
    <row r="39" ht="15">
      <c r="F39" s="118" t="s">
        <v>26</v>
      </c>
    </row>
    <row r="40" ht="15">
      <c r="F40" s="118" t="s">
        <v>28</v>
      </c>
    </row>
    <row r="41" ht="15">
      <c r="F41" s="118" t="s">
        <v>27</v>
      </c>
    </row>
    <row r="42" ht="15">
      <c r="F42" s="118" t="s">
        <v>29</v>
      </c>
    </row>
    <row r="43" ht="15">
      <c r="F43" s="118" t="s">
        <v>31</v>
      </c>
    </row>
    <row r="44" ht="15">
      <c r="F44" s="118" t="s">
        <v>30</v>
      </c>
    </row>
    <row r="45" ht="14.25">
      <c r="F45" s="118" t="s">
        <v>32</v>
      </c>
    </row>
    <row r="48" ht="14.25">
      <c r="B48" s="118" t="s">
        <v>7</v>
      </c>
    </row>
  </sheetData>
  <printOptions/>
  <pageMargins left="0.75" right="0.75" top="1" bottom="1" header="0.5" footer="0.5"/>
  <pageSetup orientation="portrait" paperSize="9"/>
  <headerFooter alignWithMargins="0">
    <oddHeader>&amp;C&amp;A</oddHeader>
    <oddFooter>&amp;C- &amp;P -</oddFooter>
  </headerFooter>
  <drawing r:id="rId1"/>
</worksheet>
</file>

<file path=xl/worksheets/sheet24.xml><?xml version="1.0" encoding="utf-8"?>
<worksheet xmlns="http://schemas.openxmlformats.org/spreadsheetml/2006/main" xmlns:r="http://schemas.openxmlformats.org/officeDocument/2006/relationships">
  <sheetPr codeName="Sheet9"/>
  <dimension ref="A1:J39"/>
  <sheetViews>
    <sheetView zoomScale="75" zoomScaleNormal="75" workbookViewId="0" topLeftCell="A1">
      <selection activeCell="K10" sqref="K10"/>
    </sheetView>
  </sheetViews>
  <sheetFormatPr defaultColWidth="9.00390625" defaultRowHeight="14.25"/>
  <cols>
    <col min="1" max="16384" width="11.00390625" style="1" customWidth="1"/>
  </cols>
  <sheetData>
    <row r="1" spans="1:3" ht="14.25">
      <c r="A1" s="9"/>
      <c r="B1" s="9" t="s">
        <v>111</v>
      </c>
      <c r="C1" s="9" t="s">
        <v>112</v>
      </c>
    </row>
    <row r="2" spans="1:10" ht="14.25">
      <c r="A2" s="9" t="s">
        <v>114</v>
      </c>
      <c r="B2" s="9">
        <v>40</v>
      </c>
      <c r="C2" s="9">
        <v>100</v>
      </c>
      <c r="J2" s="82"/>
    </row>
    <row r="3" spans="1:3" ht="14.25">
      <c r="A3" s="9" t="s">
        <v>116</v>
      </c>
      <c r="B3" s="9">
        <v>20</v>
      </c>
      <c r="C3" s="9">
        <v>50</v>
      </c>
    </row>
    <row r="4" spans="1:3" ht="14.25">
      <c r="A4" s="9" t="s">
        <v>117</v>
      </c>
      <c r="B4" s="9">
        <v>10</v>
      </c>
      <c r="C4" s="9">
        <v>20</v>
      </c>
    </row>
    <row r="5" spans="1:3" ht="14.25">
      <c r="A5" s="9" t="s">
        <v>118</v>
      </c>
      <c r="B5" s="9">
        <v>5</v>
      </c>
      <c r="C5" s="9">
        <v>10</v>
      </c>
    </row>
    <row r="6" spans="1:4" ht="15">
      <c r="A6" s="69"/>
      <c r="B6" s="69"/>
      <c r="C6" s="69"/>
      <c r="D6" s="70"/>
    </row>
    <row r="7" spans="1:4" ht="15">
      <c r="A7" s="69"/>
      <c r="B7" s="69"/>
      <c r="C7" s="69"/>
      <c r="D7" s="70"/>
    </row>
    <row r="8" spans="2:4" ht="15">
      <c r="B8" s="69"/>
      <c r="C8" s="69"/>
      <c r="D8" s="70"/>
    </row>
    <row r="9" spans="1:4" ht="14.25">
      <c r="A9" s="1" t="s">
        <v>500</v>
      </c>
      <c r="B9" s="69"/>
      <c r="C9" s="69"/>
      <c r="D9" s="70"/>
    </row>
    <row r="10" spans="1:4" ht="14.25">
      <c r="A10" s="1" t="s">
        <v>501</v>
      </c>
      <c r="B10" s="69"/>
      <c r="C10" s="69"/>
      <c r="D10" s="70"/>
    </row>
    <row r="11" spans="1:4" ht="14.25">
      <c r="A11" s="69"/>
      <c r="B11" s="69"/>
      <c r="C11" s="69"/>
      <c r="D11" s="70"/>
    </row>
    <row r="12" spans="3:4" ht="14.25">
      <c r="C12" s="1" t="s">
        <v>502</v>
      </c>
      <c r="D12" s="70"/>
    </row>
    <row r="13" ht="14.25">
      <c r="C13" s="205" t="s">
        <v>603</v>
      </c>
    </row>
    <row r="14" ht="14.25">
      <c r="I14" s="82"/>
    </row>
    <row r="26" ht="14.25">
      <c r="I26" s="205" t="s">
        <v>20</v>
      </c>
    </row>
    <row r="27" ht="14.25">
      <c r="I27" s="1" t="s">
        <v>503</v>
      </c>
    </row>
    <row r="28" spans="4:9" ht="14.25">
      <c r="D28" s="205" t="s">
        <v>19</v>
      </c>
      <c r="I28" s="1" t="s">
        <v>504</v>
      </c>
    </row>
    <row r="29" ht="14.25">
      <c r="D29" s="1" t="s">
        <v>505</v>
      </c>
    </row>
    <row r="30" ht="14.25">
      <c r="D30" s="1" t="s">
        <v>506</v>
      </c>
    </row>
    <row r="31" ht="14.25">
      <c r="A31" s="205" t="s">
        <v>604</v>
      </c>
    </row>
    <row r="33" ht="14.25">
      <c r="A33" s="1" t="s">
        <v>605</v>
      </c>
    </row>
    <row r="34" ht="14.25">
      <c r="A34" s="1" t="s">
        <v>606</v>
      </c>
    </row>
    <row r="35" ht="14.25">
      <c r="A35" s="1" t="s">
        <v>607</v>
      </c>
    </row>
    <row r="39" ht="14.25">
      <c r="A39" s="1" t="s">
        <v>7</v>
      </c>
    </row>
  </sheetData>
  <printOptions/>
  <pageMargins left="0.75" right="0.75" top="1" bottom="1" header="0.512" footer="0.512"/>
  <pageSetup orientation="landscape" paperSize="9"/>
  <headerFooter alignWithMargins="0">
    <oddHeader>&amp;C&amp;A</oddHeader>
    <oddFooter>&amp;C- &amp;P -</oddFooter>
  </headerFooter>
  <drawing r:id="rId3"/>
  <legacyDrawing r:id="rId2"/>
  <oleObjects>
    <oleObject progId="Photoshop.Image.5" shapeId="655913" r:id="rId1"/>
  </oleObjects>
</worksheet>
</file>

<file path=xl/worksheets/sheet25.xml><?xml version="1.0" encoding="utf-8"?>
<worksheet xmlns="http://schemas.openxmlformats.org/spreadsheetml/2006/main" xmlns:r="http://schemas.openxmlformats.org/officeDocument/2006/relationships">
  <sheetPr codeName="Sheet11"/>
  <dimension ref="A1:L73"/>
  <sheetViews>
    <sheetView zoomScale="75" zoomScaleNormal="75" workbookViewId="0" topLeftCell="A3">
      <selection activeCell="A1" sqref="A1:IV1"/>
    </sheetView>
  </sheetViews>
  <sheetFormatPr defaultColWidth="9.00390625" defaultRowHeight="14.25"/>
  <cols>
    <col min="1" max="1" width="5.50390625" style="1" customWidth="1"/>
    <col min="2" max="2" width="4.625" style="1" customWidth="1"/>
    <col min="3" max="5" width="4.875" style="1" customWidth="1"/>
    <col min="6" max="16384" width="11.00390625" style="1" customWidth="1"/>
  </cols>
  <sheetData>
    <row r="1" spans="1:7" ht="14.25">
      <c r="A1" s="72" t="s">
        <v>510</v>
      </c>
      <c r="G1" s="68"/>
    </row>
    <row r="2" spans="2:6" ht="14.25">
      <c r="B2" s="35" t="s">
        <v>511</v>
      </c>
      <c r="C2" s="72"/>
      <c r="D2" s="72"/>
      <c r="E2" s="72"/>
      <c r="F2" s="72"/>
    </row>
    <row r="4" spans="1:8" ht="14.25">
      <c r="A4" s="205" t="s">
        <v>512</v>
      </c>
      <c r="H4" s="35">
        <v>2001.3</v>
      </c>
    </row>
    <row r="6" ht="14.25">
      <c r="C6" s="1" t="s">
        <v>513</v>
      </c>
    </row>
    <row r="8" spans="1:7" ht="14.25">
      <c r="A8" s="11" t="s">
        <v>399</v>
      </c>
      <c r="B8" s="11" t="s">
        <v>517</v>
      </c>
      <c r="C8" s="11" t="s">
        <v>518</v>
      </c>
      <c r="D8" s="11" t="s">
        <v>519</v>
      </c>
      <c r="E8" s="11" t="s">
        <v>520</v>
      </c>
      <c r="G8" s="1" t="s">
        <v>633</v>
      </c>
    </row>
    <row r="9" spans="1:5" ht="14.25">
      <c r="A9" s="11" t="s">
        <v>111</v>
      </c>
      <c r="B9" s="11" t="s">
        <v>521</v>
      </c>
      <c r="C9" s="73">
        <v>15</v>
      </c>
      <c r="D9" s="73">
        <v>20</v>
      </c>
      <c r="E9" s="73">
        <v>30</v>
      </c>
    </row>
    <row r="10" spans="1:8" ht="14.25">
      <c r="A10" s="11"/>
      <c r="B10" s="11" t="s">
        <v>569</v>
      </c>
      <c r="C10" s="73">
        <v>-5</v>
      </c>
      <c r="D10" s="73">
        <v>10</v>
      </c>
      <c r="E10" s="73">
        <v>25</v>
      </c>
      <c r="H10" s="5"/>
    </row>
    <row r="11" spans="1:8" ht="14.25">
      <c r="A11" s="11" t="s">
        <v>112</v>
      </c>
      <c r="B11" s="11" t="s">
        <v>521</v>
      </c>
      <c r="C11" s="74">
        <v>10</v>
      </c>
      <c r="D11" s="74">
        <v>20</v>
      </c>
      <c r="E11" s="11"/>
      <c r="H11" s="5"/>
    </row>
    <row r="12" spans="1:8" ht="14.25">
      <c r="A12" s="11"/>
      <c r="B12" s="11" t="s">
        <v>569</v>
      </c>
      <c r="C12" s="74">
        <v>-10</v>
      </c>
      <c r="D12" s="74">
        <v>12</v>
      </c>
      <c r="E12" s="11"/>
      <c r="H12" s="5"/>
    </row>
    <row r="13" spans="1:5" ht="14.25">
      <c r="A13" s="11" t="s">
        <v>113</v>
      </c>
      <c r="B13" s="11" t="s">
        <v>521</v>
      </c>
      <c r="C13" s="27">
        <v>30</v>
      </c>
      <c r="D13" s="27">
        <v>35</v>
      </c>
      <c r="E13" s="27">
        <v>40</v>
      </c>
    </row>
    <row r="14" spans="1:5" ht="14.25">
      <c r="A14" s="11"/>
      <c r="B14" s="11" t="s">
        <v>568</v>
      </c>
      <c r="C14" s="27">
        <v>-15</v>
      </c>
      <c r="D14" s="27">
        <v>20</v>
      </c>
      <c r="E14" s="27">
        <v>40</v>
      </c>
    </row>
    <row r="17" ht="15"/>
    <row r="18" ht="15"/>
    <row r="21" ht="14.25">
      <c r="A21" s="205" t="s">
        <v>21</v>
      </c>
    </row>
    <row r="22" spans="2:12" ht="14.25">
      <c r="B22" s="1" t="s">
        <v>632</v>
      </c>
      <c r="L22" s="82"/>
    </row>
    <row r="29" ht="15"/>
    <row r="30" ht="15"/>
    <row r="31" ht="15"/>
    <row r="37" ht="14.25">
      <c r="K37" s="82" t="s">
        <v>565</v>
      </c>
    </row>
    <row r="39" ht="14.25">
      <c r="C39" s="1" t="s">
        <v>514</v>
      </c>
    </row>
    <row r="40" spans="3:10" ht="14.25">
      <c r="C40" s="1" t="s">
        <v>515</v>
      </c>
      <c r="J40" s="1" t="s">
        <v>561</v>
      </c>
    </row>
    <row r="41" ht="14.25">
      <c r="J41" s="1" t="s">
        <v>562</v>
      </c>
    </row>
    <row r="42" ht="14.25">
      <c r="J42" s="1" t="s">
        <v>563</v>
      </c>
    </row>
    <row r="43" ht="14.25">
      <c r="J43" s="1" t="s">
        <v>564</v>
      </c>
    </row>
    <row r="44" ht="14.25">
      <c r="H44" s="82" t="s">
        <v>566</v>
      </c>
    </row>
    <row r="51" ht="14.25">
      <c r="I51" s="83" t="s">
        <v>567</v>
      </c>
    </row>
    <row r="55" ht="14.25">
      <c r="G55" s="1" t="s">
        <v>87</v>
      </c>
    </row>
    <row r="56" ht="14.25">
      <c r="E56" s="1" t="s">
        <v>516</v>
      </c>
    </row>
    <row r="57" spans="6:11" ht="14.25">
      <c r="F57" s="80" t="s">
        <v>570</v>
      </c>
      <c r="K57" s="80" t="s">
        <v>574</v>
      </c>
    </row>
    <row r="58" spans="6:11" ht="14.25">
      <c r="F58" s="1" t="s">
        <v>571</v>
      </c>
      <c r="K58" s="1" t="s">
        <v>571</v>
      </c>
    </row>
    <row r="59" spans="6:11" ht="14.25">
      <c r="F59" s="1" t="s">
        <v>572</v>
      </c>
      <c r="K59" s="1" t="s">
        <v>573</v>
      </c>
    </row>
    <row r="60" spans="1:11" ht="14.25">
      <c r="A60" s="67"/>
      <c r="B60" s="67"/>
      <c r="C60" s="67"/>
      <c r="D60" s="67"/>
      <c r="E60" s="67"/>
      <c r="F60" s="67"/>
      <c r="G60" s="67"/>
      <c r="H60" s="67"/>
      <c r="K60" s="82" t="s">
        <v>672</v>
      </c>
    </row>
    <row r="61" ht="14.25">
      <c r="K61" s="82" t="s">
        <v>673</v>
      </c>
    </row>
    <row r="64" ht="14.25">
      <c r="A64" s="80" t="s">
        <v>620</v>
      </c>
    </row>
    <row r="65" ht="14.25">
      <c r="B65" s="72" t="s">
        <v>522</v>
      </c>
    </row>
    <row r="66" ht="14.25">
      <c r="B66" s="1" t="s">
        <v>689</v>
      </c>
    </row>
    <row r="67" ht="14.25">
      <c r="B67" s="1" t="s">
        <v>688</v>
      </c>
    </row>
    <row r="68" ht="14.25">
      <c r="B68" s="1" t="s">
        <v>523</v>
      </c>
    </row>
    <row r="69" ht="14.25">
      <c r="B69" s="1" t="s">
        <v>621</v>
      </c>
    </row>
    <row r="70" ht="14.25">
      <c r="B70" s="1" t="s">
        <v>524</v>
      </c>
    </row>
    <row r="71" ht="14.25">
      <c r="B71" s="1" t="s">
        <v>525</v>
      </c>
    </row>
    <row r="72" ht="14.25">
      <c r="B72" s="1" t="s">
        <v>526</v>
      </c>
    </row>
    <row r="73" ht="14.25">
      <c r="B73" s="1" t="s">
        <v>690</v>
      </c>
    </row>
  </sheetData>
  <printOptions/>
  <pageMargins left="0.75" right="0.75" top="1" bottom="1" header="0.512" footer="0.512"/>
  <pageSetup orientation="portrait" paperSize="9"/>
  <headerFooter alignWithMargins="0">
    <oddHeader>&amp;C&amp;A</oddHeader>
    <oddFooter>&amp;C- &amp;P -</oddFooter>
  </headerFooter>
  <drawing r:id="rId1"/>
</worksheet>
</file>

<file path=xl/worksheets/sheet26.xml><?xml version="1.0" encoding="utf-8"?>
<worksheet xmlns="http://schemas.openxmlformats.org/spreadsheetml/2006/main" xmlns:r="http://schemas.openxmlformats.org/officeDocument/2006/relationships">
  <dimension ref="B1:T31"/>
  <sheetViews>
    <sheetView zoomScale="75" zoomScaleNormal="75" workbookViewId="0" topLeftCell="B1">
      <selection activeCell="F29" sqref="F29"/>
    </sheetView>
  </sheetViews>
  <sheetFormatPr defaultColWidth="9.00390625" defaultRowHeight="14.25"/>
  <cols>
    <col min="1" max="1" width="1.75390625" style="164" customWidth="1"/>
    <col min="2" max="2" width="7.25390625" style="164" customWidth="1"/>
    <col min="3" max="14" width="4.875" style="164" customWidth="1"/>
    <col min="15" max="15" width="5.125" style="164" customWidth="1"/>
    <col min="16" max="17" width="8.00390625" style="164" customWidth="1"/>
    <col min="18" max="18" width="9.25390625" style="164" customWidth="1"/>
    <col min="19" max="16384" width="8.00390625" style="164" customWidth="1"/>
  </cols>
  <sheetData>
    <row r="1" spans="18:20" s="162" customFormat="1" ht="12.75">
      <c r="R1" s="163"/>
      <c r="S1" s="163"/>
      <c r="T1" s="163"/>
    </row>
    <row r="2" spans="2:20" ht="12.75">
      <c r="B2" s="164" t="s">
        <v>1025</v>
      </c>
      <c r="R2" s="163"/>
      <c r="S2" s="163"/>
      <c r="T2" s="163"/>
    </row>
    <row r="3" spans="18:20" ht="12.75">
      <c r="R3" s="165" t="s">
        <v>1026</v>
      </c>
      <c r="S3" s="165" t="s">
        <v>1027</v>
      </c>
      <c r="T3" s="165" t="s">
        <v>1028</v>
      </c>
    </row>
    <row r="4" spans="18:20" ht="12.75">
      <c r="R4" s="165" t="s">
        <v>1029</v>
      </c>
      <c r="S4" s="165">
        <v>16</v>
      </c>
      <c r="T4" s="165">
        <v>130</v>
      </c>
    </row>
    <row r="5" spans="18:20" ht="12.75">
      <c r="R5" s="165" t="s">
        <v>1030</v>
      </c>
      <c r="S5" s="165">
        <v>14</v>
      </c>
      <c r="T5" s="165">
        <v>22</v>
      </c>
    </row>
    <row r="6" spans="18:20" ht="12.75">
      <c r="R6" s="165" t="s">
        <v>1031</v>
      </c>
      <c r="S6" s="165">
        <v>14</v>
      </c>
      <c r="T6" s="165">
        <v>17</v>
      </c>
    </row>
    <row r="7" spans="18:20" ht="12.75">
      <c r="R7" s="165" t="s">
        <v>1032</v>
      </c>
      <c r="S7" s="165">
        <v>10</v>
      </c>
      <c r="T7" s="165">
        <v>216</v>
      </c>
    </row>
    <row r="8" spans="18:20" ht="12.75">
      <c r="R8" s="165" t="s">
        <v>1033</v>
      </c>
      <c r="S8" s="165">
        <v>9</v>
      </c>
      <c r="T8" s="165">
        <v>11</v>
      </c>
    </row>
    <row r="9" spans="18:20" ht="12.75">
      <c r="R9" s="165" t="s">
        <v>1034</v>
      </c>
      <c r="S9" s="165">
        <v>8</v>
      </c>
      <c r="T9" s="165">
        <v>18</v>
      </c>
    </row>
    <row r="10" spans="18:20" ht="12.75">
      <c r="R10" s="165" t="s">
        <v>1035</v>
      </c>
      <c r="S10" s="165">
        <v>8</v>
      </c>
      <c r="T10" s="165">
        <v>17</v>
      </c>
    </row>
    <row r="11" spans="18:20" ht="12.75">
      <c r="R11" s="165" t="s">
        <v>1036</v>
      </c>
      <c r="S11" s="165">
        <v>7</v>
      </c>
      <c r="T11" s="165">
        <v>47</v>
      </c>
    </row>
    <row r="12" spans="18:20" ht="12.75">
      <c r="R12" s="165" t="s">
        <v>1037</v>
      </c>
      <c r="S12" s="165">
        <v>6</v>
      </c>
      <c r="T12" s="165">
        <v>86</v>
      </c>
    </row>
    <row r="13" spans="18:20" ht="12.75">
      <c r="R13" s="165" t="s">
        <v>1038</v>
      </c>
      <c r="S13" s="165">
        <v>4</v>
      </c>
      <c r="T13" s="165">
        <v>4</v>
      </c>
    </row>
    <row r="31" ht="12.75">
      <c r="N31" s="163"/>
    </row>
  </sheetData>
  <printOptions/>
  <pageMargins left="0.56" right="0.41" top="0.57" bottom="0.79" header="0.5118110236220472" footer="0.43"/>
  <pageSetup horizontalDpi="300" verticalDpi="300" orientation="portrait" paperSize="9" r:id="rId2"/>
  <headerFooter alignWithMargins="0">
    <oddFooter>&amp;RP.6</oddFooter>
  </headerFooter>
  <drawing r:id="rId1"/>
</worksheet>
</file>

<file path=xl/worksheets/sheet27.xml><?xml version="1.0" encoding="utf-8"?>
<worksheet xmlns="http://schemas.openxmlformats.org/spreadsheetml/2006/main" xmlns:r="http://schemas.openxmlformats.org/officeDocument/2006/relationships">
  <dimension ref="A1:I58"/>
  <sheetViews>
    <sheetView workbookViewId="0" topLeftCell="A1">
      <selection activeCell="L3" sqref="L3"/>
    </sheetView>
  </sheetViews>
  <sheetFormatPr defaultColWidth="9.00390625" defaultRowHeight="14.25"/>
  <cols>
    <col min="1" max="2" width="5.50390625" style="118" customWidth="1"/>
    <col min="3" max="3" width="6.375" style="118" customWidth="1"/>
    <col min="4" max="4" width="11.00390625" style="118" customWidth="1"/>
    <col min="5" max="7" width="6.25390625" style="118" customWidth="1"/>
    <col min="8" max="16384" width="11.00390625" style="118" customWidth="1"/>
  </cols>
  <sheetData>
    <row r="1" spans="1:5" ht="15.75">
      <c r="A1" s="132" t="s">
        <v>111</v>
      </c>
      <c r="B1" s="132">
        <v>10</v>
      </c>
      <c r="C1" s="132">
        <v>30</v>
      </c>
      <c r="E1" s="209" t="s">
        <v>917</v>
      </c>
    </row>
    <row r="2" spans="1:5" ht="15.75">
      <c r="A2" s="132" t="s">
        <v>112</v>
      </c>
      <c r="B2" s="132">
        <v>15</v>
      </c>
      <c r="C2" s="132">
        <v>20</v>
      </c>
      <c r="E2" s="209" t="s">
        <v>918</v>
      </c>
    </row>
    <row r="3" spans="1:5" ht="15">
      <c r="A3" s="132" t="s">
        <v>113</v>
      </c>
      <c r="B3" s="132">
        <v>20</v>
      </c>
      <c r="C3" s="132">
        <v>10</v>
      </c>
      <c r="E3" s="118" t="s">
        <v>919</v>
      </c>
    </row>
    <row r="4" ht="15">
      <c r="E4" s="118" t="s">
        <v>920</v>
      </c>
    </row>
    <row r="5" ht="15">
      <c r="E5" s="119" t="s">
        <v>1010</v>
      </c>
    </row>
    <row r="6" ht="15">
      <c r="I6" s="118" t="s">
        <v>921</v>
      </c>
    </row>
    <row r="7" ht="15">
      <c r="I7" s="118" t="s">
        <v>922</v>
      </c>
    </row>
    <row r="8" ht="15">
      <c r="I8" s="118" t="s">
        <v>923</v>
      </c>
    </row>
    <row r="9" ht="15">
      <c r="I9" s="118" t="s">
        <v>924</v>
      </c>
    </row>
    <row r="10" ht="15">
      <c r="I10" s="118" t="s">
        <v>925</v>
      </c>
    </row>
    <row r="11" ht="15">
      <c r="I11" s="118" t="s">
        <v>926</v>
      </c>
    </row>
    <row r="12" ht="15"/>
    <row r="13" ht="15"/>
    <row r="14" ht="15"/>
    <row r="15" ht="15"/>
    <row r="16" ht="15"/>
    <row r="17" ht="15"/>
    <row r="18" ht="15.75">
      <c r="A18" s="209" t="s">
        <v>23</v>
      </c>
    </row>
    <row r="19" ht="15">
      <c r="B19" s="118" t="s">
        <v>927</v>
      </c>
    </row>
    <row r="20" ht="15">
      <c r="B20" s="118" t="s">
        <v>928</v>
      </c>
    </row>
    <row r="21" ht="15">
      <c r="B21" s="118" t="s">
        <v>929</v>
      </c>
    </row>
    <row r="22" ht="15">
      <c r="B22" s="118" t="s">
        <v>930</v>
      </c>
    </row>
    <row r="23" ht="15"/>
    <row r="24" ht="15"/>
    <row r="25" ht="9.75" customHeight="1"/>
    <row r="26" ht="9.75" customHeight="1"/>
    <row r="27" ht="9.75" customHeight="1"/>
    <row r="28" ht="9.75" customHeight="1"/>
    <row r="29" ht="9.75" customHeight="1"/>
    <row r="30" ht="9.75" customHeight="1"/>
    <row r="31" ht="15"/>
    <row r="32" ht="15"/>
    <row r="33" ht="15"/>
    <row r="34" ht="15"/>
    <row r="35" ht="15"/>
    <row r="36" ht="15"/>
    <row r="37" ht="15"/>
    <row r="38" spans="1:4" ht="15.75">
      <c r="A38" s="209" t="s">
        <v>931</v>
      </c>
      <c r="D38" s="140"/>
    </row>
    <row r="39" ht="15"/>
    <row r="40" ht="15"/>
    <row r="41" ht="15"/>
    <row r="42" ht="15"/>
    <row r="43" ht="15"/>
    <row r="44" ht="15"/>
    <row r="45" ht="15"/>
    <row r="46" ht="15"/>
    <row r="47" ht="15"/>
    <row r="48" ht="15"/>
    <row r="49" ht="15"/>
    <row r="50" ht="15">
      <c r="B50" s="118" t="s">
        <v>932</v>
      </c>
    </row>
    <row r="51" ht="15">
      <c r="B51" s="118" t="s">
        <v>933</v>
      </c>
    </row>
    <row r="52" ht="15">
      <c r="B52" s="118" t="s">
        <v>1011</v>
      </c>
    </row>
    <row r="53" ht="15">
      <c r="B53" s="118" t="s">
        <v>934</v>
      </c>
    </row>
    <row r="54" ht="15">
      <c r="B54" s="118" t="s">
        <v>935</v>
      </c>
    </row>
    <row r="55" ht="14.25">
      <c r="B55" s="118" t="s">
        <v>936</v>
      </c>
    </row>
    <row r="58" ht="14.25">
      <c r="B58" s="118" t="s">
        <v>7</v>
      </c>
    </row>
  </sheetData>
  <printOptions/>
  <pageMargins left="0.75" right="0.75" top="1" bottom="1" header="0.512" footer="0.512"/>
  <pageSetup orientation="portrait" paperSize="9"/>
  <headerFooter alignWithMargins="0">
    <oddHeader>&amp;C&amp;A</oddHeader>
    <oddFooter>&amp;C- &amp;P -</oddFooter>
  </headerFooter>
  <drawing r:id="rId1"/>
</worksheet>
</file>

<file path=xl/worksheets/sheet28.xml><?xml version="1.0" encoding="utf-8"?>
<worksheet xmlns="http://schemas.openxmlformats.org/spreadsheetml/2006/main" xmlns:r="http://schemas.openxmlformats.org/officeDocument/2006/relationships">
  <dimension ref="A4:F33"/>
  <sheetViews>
    <sheetView workbookViewId="0" topLeftCell="A1">
      <selection activeCell="K75" sqref="K75"/>
    </sheetView>
  </sheetViews>
  <sheetFormatPr defaultColWidth="9.00390625" defaultRowHeight="14.25"/>
  <cols>
    <col min="1" max="1" width="4.50390625" style="118" customWidth="1"/>
    <col min="2" max="3" width="6.50390625" style="118" customWidth="1"/>
    <col min="4" max="4" width="7.125" style="118" customWidth="1"/>
    <col min="5" max="16384" width="11.00390625" style="118" customWidth="1"/>
  </cols>
  <sheetData>
    <row r="4" spans="2:4" ht="14.25">
      <c r="B4" s="132" t="s">
        <v>399</v>
      </c>
      <c r="C4" s="132" t="s">
        <v>900</v>
      </c>
      <c r="D4" s="132" t="s">
        <v>901</v>
      </c>
    </row>
    <row r="5" spans="1:4" ht="14.25">
      <c r="A5" s="133" t="s">
        <v>114</v>
      </c>
      <c r="B5" s="134" t="s">
        <v>902</v>
      </c>
      <c r="C5" s="134">
        <v>30</v>
      </c>
      <c r="D5" s="134">
        <v>15</v>
      </c>
    </row>
    <row r="6" spans="1:4" ht="14.25">
      <c r="A6" s="135"/>
      <c r="B6" s="134" t="s">
        <v>903</v>
      </c>
      <c r="C6" s="136">
        <v>0</v>
      </c>
      <c r="D6" s="134">
        <v>10</v>
      </c>
    </row>
    <row r="7" spans="1:4" ht="14.25">
      <c r="A7" s="137"/>
      <c r="B7" s="134" t="s">
        <v>904</v>
      </c>
      <c r="C7" s="136">
        <v>0</v>
      </c>
      <c r="D7" s="134">
        <v>5</v>
      </c>
    </row>
    <row r="8" spans="1:4" ht="14.25">
      <c r="A8" s="133" t="s">
        <v>462</v>
      </c>
      <c r="B8" s="134" t="s">
        <v>905</v>
      </c>
      <c r="C8" s="134">
        <v>20</v>
      </c>
      <c r="D8" s="134">
        <v>10</v>
      </c>
    </row>
    <row r="9" spans="1:4" ht="14.25">
      <c r="A9" s="135"/>
      <c r="B9" s="134" t="s">
        <v>906</v>
      </c>
      <c r="C9" s="136">
        <v>0</v>
      </c>
      <c r="D9" s="134">
        <v>7</v>
      </c>
    </row>
    <row r="10" spans="1:4" ht="14.25">
      <c r="A10" s="137"/>
      <c r="B10" s="134" t="s">
        <v>907</v>
      </c>
      <c r="C10" s="136">
        <v>0</v>
      </c>
      <c r="D10" s="134">
        <v>3</v>
      </c>
    </row>
    <row r="11" spans="1:4" ht="14.25">
      <c r="A11" s="138" t="s">
        <v>117</v>
      </c>
      <c r="B11" s="139" t="s">
        <v>117</v>
      </c>
      <c r="C11" s="134">
        <v>20</v>
      </c>
      <c r="D11" s="134">
        <v>20</v>
      </c>
    </row>
    <row r="12" spans="1:4" ht="14.25">
      <c r="A12" s="138" t="s">
        <v>118</v>
      </c>
      <c r="B12" s="139" t="s">
        <v>118</v>
      </c>
      <c r="C12" s="134">
        <v>10</v>
      </c>
      <c r="D12" s="134">
        <v>10</v>
      </c>
    </row>
    <row r="13" ht="14.25">
      <c r="A13" s="118" t="s">
        <v>908</v>
      </c>
    </row>
    <row r="14" ht="14.25">
      <c r="A14" s="118" t="s">
        <v>909</v>
      </c>
    </row>
    <row r="15" ht="14.25">
      <c r="A15" s="118" t="s">
        <v>910</v>
      </c>
    </row>
    <row r="19" ht="14.25">
      <c r="F19" s="119" t="s">
        <v>1007</v>
      </c>
    </row>
    <row r="27" ht="14.25">
      <c r="C27" s="118" t="s">
        <v>911</v>
      </c>
    </row>
    <row r="28" ht="14.25">
      <c r="C28" s="118" t="s">
        <v>912</v>
      </c>
    </row>
    <row r="29" ht="14.25">
      <c r="C29" s="118" t="s">
        <v>913</v>
      </c>
    </row>
    <row r="31" ht="14.25">
      <c r="C31" s="118" t="s">
        <v>914</v>
      </c>
    </row>
    <row r="32" ht="14.25">
      <c r="C32" s="118" t="s">
        <v>915</v>
      </c>
    </row>
    <row r="33" ht="14.25">
      <c r="C33" s="118" t="s">
        <v>916</v>
      </c>
    </row>
  </sheetData>
  <printOptions/>
  <pageMargins left="0.75" right="0.75" top="1" bottom="1" header="0.512" footer="0.512"/>
  <pageSetup orientation="portrait" paperSize="9"/>
  <headerFooter alignWithMargins="0">
    <oddHeader>&amp;C&amp;A</oddHeader>
    <oddFooter>&amp;C- &amp;P -</oddFooter>
  </headerFooter>
  <drawing r:id="rId1"/>
</worksheet>
</file>

<file path=xl/worksheets/sheet29.xml><?xml version="1.0" encoding="utf-8"?>
<worksheet xmlns="http://schemas.openxmlformats.org/spreadsheetml/2006/main" xmlns:r="http://schemas.openxmlformats.org/officeDocument/2006/relationships">
  <dimension ref="A2:D52"/>
  <sheetViews>
    <sheetView showGridLines="0" zoomScale="75" zoomScaleNormal="75" workbookViewId="0" topLeftCell="A1">
      <selection activeCell="I4" sqref="I4"/>
    </sheetView>
  </sheetViews>
  <sheetFormatPr defaultColWidth="9.00390625" defaultRowHeight="14.25"/>
  <cols>
    <col min="1" max="16384" width="11.00390625" style="168" customWidth="1"/>
  </cols>
  <sheetData>
    <row r="2" s="166" customFormat="1" ht="14.25">
      <c r="A2" s="166" t="s">
        <v>1039</v>
      </c>
    </row>
    <row r="3" s="166" customFormat="1" ht="14.25">
      <c r="A3" s="166" t="s">
        <v>1040</v>
      </c>
    </row>
    <row r="4" s="166" customFormat="1" ht="14.25">
      <c r="A4" s="166" t="s">
        <v>1041</v>
      </c>
    </row>
    <row r="5" s="166" customFormat="1" ht="14.25">
      <c r="A5" s="166" t="s">
        <v>1042</v>
      </c>
    </row>
    <row r="6" s="166" customFormat="1" ht="14.25"/>
    <row r="7" s="166" customFormat="1" ht="14.25">
      <c r="A7" s="166" t="s">
        <v>1043</v>
      </c>
    </row>
    <row r="8" s="166" customFormat="1" ht="14.25">
      <c r="A8" s="166" t="s">
        <v>1044</v>
      </c>
    </row>
    <row r="9" s="166" customFormat="1" ht="14.25"/>
    <row r="10" s="166" customFormat="1" ht="14.25"/>
    <row r="11" spans="1:2" s="166" customFormat="1" ht="14.25">
      <c r="A11" s="166" t="s">
        <v>1045</v>
      </c>
      <c r="B11" s="166" t="s">
        <v>1046</v>
      </c>
    </row>
    <row r="12" s="166" customFormat="1" ht="14.25">
      <c r="B12" s="166" t="s">
        <v>1047</v>
      </c>
    </row>
    <row r="13" s="166" customFormat="1" ht="14.25">
      <c r="B13" s="166" t="s">
        <v>1048</v>
      </c>
    </row>
    <row r="14" s="166" customFormat="1" ht="14.25">
      <c r="B14" s="166" t="s">
        <v>1049</v>
      </c>
    </row>
    <row r="17" ht="14.25">
      <c r="A17" s="168" t="s">
        <v>1157</v>
      </c>
    </row>
    <row r="20" spans="1:3" ht="14.25">
      <c r="A20" s="167" t="s">
        <v>1050</v>
      </c>
      <c r="C20" s="169" t="s">
        <v>1051</v>
      </c>
    </row>
    <row r="21" spans="1:3" ht="14.25">
      <c r="A21" s="167">
        <v>10</v>
      </c>
      <c r="C21" s="169">
        <v>10</v>
      </c>
    </row>
    <row r="22" spans="1:3" ht="14.25">
      <c r="A22" s="167">
        <v>1</v>
      </c>
      <c r="C22" s="169">
        <v>500</v>
      </c>
    </row>
    <row r="23" spans="1:3" ht="14.25">
      <c r="A23" s="167">
        <v>120</v>
      </c>
      <c r="C23" s="169">
        <v>1000</v>
      </c>
    </row>
    <row r="24" ht="14.25">
      <c r="A24" s="167">
        <v>300</v>
      </c>
    </row>
    <row r="25" spans="1:2" ht="14.25">
      <c r="A25" s="167">
        <v>600</v>
      </c>
      <c r="B25" s="170" t="s">
        <v>1055</v>
      </c>
    </row>
    <row r="26" spans="1:2" ht="14.25">
      <c r="A26" s="167">
        <v>1200</v>
      </c>
      <c r="B26" s="168" t="s">
        <v>1052</v>
      </c>
    </row>
    <row r="27" spans="1:2" ht="14.25">
      <c r="A27" s="167">
        <v>5</v>
      </c>
      <c r="B27" s="168" t="s">
        <v>1053</v>
      </c>
    </row>
    <row r="28" ht="14.25">
      <c r="A28" s="167">
        <v>80</v>
      </c>
    </row>
    <row r="29" spans="1:2" ht="14.25">
      <c r="A29" s="167">
        <v>230</v>
      </c>
      <c r="B29" s="168" t="s">
        <v>1054</v>
      </c>
    </row>
    <row r="30" ht="14.25">
      <c r="A30" s="167">
        <v>400</v>
      </c>
    </row>
    <row r="31" ht="14.25">
      <c r="A31" s="167">
        <v>2000</v>
      </c>
    </row>
    <row r="32" ht="14.25">
      <c r="D32" s="168" t="s">
        <v>1056</v>
      </c>
    </row>
    <row r="49" ht="14.25">
      <c r="A49" s="168" t="s">
        <v>1057</v>
      </c>
    </row>
    <row r="50" ht="14.25">
      <c r="A50" s="168" t="s">
        <v>1135</v>
      </c>
    </row>
    <row r="52" ht="14.25">
      <c r="A52" s="168" t="s">
        <v>22</v>
      </c>
    </row>
  </sheetData>
  <printOptions/>
  <pageMargins left="0.75" right="0.75" top="1" bottom="1" header="0.512" footer="0.512"/>
  <pageSetup orientation="portrait" paperSize="9"/>
  <headerFooter alignWithMargins="0">
    <oddHeader>&amp;C&amp;A</oddHeader>
    <oddFooter>&amp;C- &amp;P -</oddFooter>
  </headerFooter>
  <drawing r:id="rId1"/>
</worksheet>
</file>

<file path=xl/worksheets/sheet3.xml><?xml version="1.0" encoding="utf-8"?>
<worksheet xmlns="http://schemas.openxmlformats.org/spreadsheetml/2006/main" xmlns:r="http://schemas.openxmlformats.org/officeDocument/2006/relationships">
  <dimension ref="A1:F50"/>
  <sheetViews>
    <sheetView zoomScale="75" zoomScaleNormal="75" workbookViewId="0" topLeftCell="A1">
      <selection activeCell="I14" sqref="I14"/>
    </sheetView>
  </sheetViews>
  <sheetFormatPr defaultColWidth="9.00390625" defaultRowHeight="14.25"/>
  <cols>
    <col min="1" max="1" width="4.00390625" style="118" customWidth="1"/>
    <col min="2" max="2" width="11.00390625" style="118" customWidth="1"/>
    <col min="3" max="3" width="5.50390625" style="118" customWidth="1"/>
    <col min="4" max="16384" width="11.00390625" style="118" customWidth="1"/>
  </cols>
  <sheetData>
    <row r="1" ht="14.25">
      <c r="A1" s="209" t="s">
        <v>1151</v>
      </c>
    </row>
    <row r="2" ht="14.25">
      <c r="B2" s="118" t="s">
        <v>9</v>
      </c>
    </row>
    <row r="3" spans="2:4" ht="14.25">
      <c r="B3" s="118" t="s">
        <v>937</v>
      </c>
      <c r="C3" s="118" t="str">
        <f>IF(ISERROR(FIND("SP",B3)),"0","1")</f>
        <v>1</v>
      </c>
      <c r="D3" s="141" t="s">
        <v>938</v>
      </c>
    </row>
    <row r="4" spans="2:4" ht="14.25">
      <c r="B4" s="118" t="s">
        <v>939</v>
      </c>
      <c r="C4" s="118" t="str">
        <f>IF(ISERROR(FIND("SP",B4)),"0","1")</f>
        <v>1</v>
      </c>
      <c r="D4" s="118" t="s">
        <v>940</v>
      </c>
    </row>
    <row r="5" spans="2:4" ht="14.25">
      <c r="B5" s="118" t="s">
        <v>941</v>
      </c>
      <c r="C5" s="118" t="str">
        <f>IF(ISERROR(FIND("SP",B5)),"0","1")</f>
        <v>0</v>
      </c>
      <c r="D5" s="141" t="s">
        <v>942</v>
      </c>
    </row>
    <row r="6" spans="2:4" ht="14.25">
      <c r="B6" s="118" t="s">
        <v>943</v>
      </c>
      <c r="C6" s="118" t="str">
        <f>IF(ISERROR(FIND("SP",B6)),"0","1")</f>
        <v>0</v>
      </c>
      <c r="D6" s="118" t="e">
        <f>IF((FIND("SP",B6)),"0","1")</f>
        <v>#VALUE!</v>
      </c>
    </row>
    <row r="7" spans="2:3" ht="14.25">
      <c r="B7" s="118" t="s">
        <v>944</v>
      </c>
      <c r="C7" s="118" t="str">
        <f>IF(ISERROR(FIND("SP",B7)),"0","1")</f>
        <v>1</v>
      </c>
    </row>
    <row r="9" ht="14.25">
      <c r="A9" s="209" t="s">
        <v>1152</v>
      </c>
    </row>
    <row r="11" spans="2:3" ht="14.25">
      <c r="B11" s="142">
        <v>12</v>
      </c>
      <c r="C11" s="118" t="s">
        <v>945</v>
      </c>
    </row>
    <row r="12" ht="14.25">
      <c r="B12" s="142">
        <v>30</v>
      </c>
    </row>
    <row r="13" ht="14.25">
      <c r="B13" s="142">
        <v>1000</v>
      </c>
    </row>
    <row r="15" spans="2:3" ht="14.25">
      <c r="B15" s="141" t="s">
        <v>946</v>
      </c>
      <c r="C15" s="118" t="s">
        <v>947</v>
      </c>
    </row>
    <row r="16" spans="2:3" ht="14.25">
      <c r="B16" s="141" t="s">
        <v>948</v>
      </c>
      <c r="C16" s="118" t="s">
        <v>949</v>
      </c>
    </row>
    <row r="17" ht="14.25">
      <c r="B17" s="141" t="s">
        <v>950</v>
      </c>
    </row>
    <row r="19" ht="14.25">
      <c r="A19" s="209" t="s">
        <v>1153</v>
      </c>
    </row>
    <row r="21" spans="2:3" ht="14.25">
      <c r="B21" s="143">
        <v>1000</v>
      </c>
      <c r="C21" s="118" t="s">
        <v>951</v>
      </c>
    </row>
    <row r="22" spans="2:3" ht="14.25">
      <c r="B22" s="143">
        <v>20</v>
      </c>
      <c r="C22" s="118" t="s">
        <v>952</v>
      </c>
    </row>
    <row r="23" spans="1:2" ht="15" thickBot="1">
      <c r="A23" s="207"/>
      <c r="B23" s="208">
        <v>110</v>
      </c>
    </row>
    <row r="24" spans="1:2" ht="15" thickTop="1">
      <c r="A24" s="118" t="s">
        <v>10</v>
      </c>
      <c r="B24" s="143">
        <f>SUM(B21:B23)</f>
        <v>1130</v>
      </c>
    </row>
    <row r="26" ht="14.25">
      <c r="A26" s="209" t="s">
        <v>1154</v>
      </c>
    </row>
    <row r="28" spans="2:4" ht="14.25">
      <c r="B28" s="144" t="s">
        <v>953</v>
      </c>
      <c r="D28" s="118" t="s">
        <v>954</v>
      </c>
    </row>
    <row r="29" spans="2:6" ht="14.25">
      <c r="B29" s="144" t="s">
        <v>383</v>
      </c>
      <c r="F29" s="118" t="s">
        <v>955</v>
      </c>
    </row>
    <row r="30" ht="14.25">
      <c r="B30" s="144" t="s">
        <v>389</v>
      </c>
    </row>
    <row r="32" ht="14.25">
      <c r="A32" s="209" t="s">
        <v>1155</v>
      </c>
    </row>
    <row r="33" ht="15"/>
    <row r="34" ht="23.25">
      <c r="B34" s="145" t="s">
        <v>1012</v>
      </c>
    </row>
    <row r="35" ht="15">
      <c r="B35" s="118" t="s">
        <v>956</v>
      </c>
    </row>
    <row r="36" ht="15"/>
    <row r="37" ht="15">
      <c r="B37" s="118" t="s">
        <v>957</v>
      </c>
    </row>
    <row r="38" ht="15"/>
    <row r="39" ht="23.25">
      <c r="B39" s="145" t="s">
        <v>1013</v>
      </c>
    </row>
    <row r="42" ht="14.25">
      <c r="A42" s="209" t="s">
        <v>1156</v>
      </c>
    </row>
    <row r="43" spans="2:4" ht="100.5">
      <c r="B43" s="146" t="s">
        <v>958</v>
      </c>
      <c r="D43" s="147" t="s">
        <v>959</v>
      </c>
    </row>
    <row r="44" ht="14.25">
      <c r="B44" s="118" t="s">
        <v>960</v>
      </c>
    </row>
    <row r="45" ht="14.25">
      <c r="B45" s="118" t="s">
        <v>961</v>
      </c>
    </row>
    <row r="46" ht="14.25">
      <c r="B46" s="118" t="s">
        <v>962</v>
      </c>
    </row>
    <row r="47" ht="14.25">
      <c r="B47" s="118" t="s">
        <v>963</v>
      </c>
    </row>
    <row r="50" ht="14.25">
      <c r="A50" s="118" t="s">
        <v>7</v>
      </c>
    </row>
  </sheetData>
  <printOptions/>
  <pageMargins left="0.75" right="0.75" top="1" bottom="1" header="0.512" footer="0.512"/>
  <pageSetup orientation="portrait" paperSize="9"/>
  <headerFooter alignWithMargins="0">
    <oddHeader>&amp;C&amp;A</oddHeader>
    <oddFooter>&amp;C- &amp;P -</oddFooter>
  </headerFooter>
  <drawing r:id="rId1"/>
</worksheet>
</file>

<file path=xl/worksheets/sheet30.xml><?xml version="1.0" encoding="utf-8"?>
<worksheet xmlns="http://schemas.openxmlformats.org/spreadsheetml/2006/main" xmlns:r="http://schemas.openxmlformats.org/officeDocument/2006/relationships">
  <dimension ref="A1:F23"/>
  <sheetViews>
    <sheetView zoomScale="75" zoomScaleNormal="75" workbookViewId="0" topLeftCell="A1">
      <selection activeCell="H6" sqref="H6"/>
    </sheetView>
  </sheetViews>
  <sheetFormatPr defaultColWidth="9.00390625" defaultRowHeight="14.25"/>
  <cols>
    <col min="1" max="16384" width="11.00390625" style="168" customWidth="1"/>
  </cols>
  <sheetData>
    <row r="1" spans="1:6" ht="14.25">
      <c r="A1" s="171" t="s">
        <v>1051</v>
      </c>
      <c r="B1" s="171" t="s">
        <v>1018</v>
      </c>
      <c r="C1" s="171" t="s">
        <v>1019</v>
      </c>
      <c r="D1" s="171" t="s">
        <v>1051</v>
      </c>
      <c r="E1" s="171" t="s">
        <v>1018</v>
      </c>
      <c r="F1" s="171" t="s">
        <v>1019</v>
      </c>
    </row>
    <row r="2" spans="1:6" ht="14.25">
      <c r="A2" s="172">
        <v>10</v>
      </c>
      <c r="B2" s="173">
        <v>3</v>
      </c>
      <c r="C2" s="174">
        <v>0.2727272727272727</v>
      </c>
      <c r="D2" s="172">
        <v>500</v>
      </c>
      <c r="E2" s="173">
        <v>5</v>
      </c>
      <c r="F2" s="174">
        <v>0.45454545454545453</v>
      </c>
    </row>
    <row r="3" spans="1:6" ht="14.25">
      <c r="A3" s="172">
        <v>500</v>
      </c>
      <c r="B3" s="173">
        <v>5</v>
      </c>
      <c r="C3" s="174">
        <v>0.7272727272727273</v>
      </c>
      <c r="D3" s="172">
        <v>10</v>
      </c>
      <c r="E3" s="173">
        <v>3</v>
      </c>
      <c r="F3" s="174">
        <v>0.7272727272727273</v>
      </c>
    </row>
    <row r="4" spans="1:6" ht="14.25">
      <c r="A4" s="172">
        <v>1000</v>
      </c>
      <c r="B4" s="173">
        <v>1</v>
      </c>
      <c r="C4" s="174">
        <v>0.8181818181818182</v>
      </c>
      <c r="D4" s="172" t="s">
        <v>1020</v>
      </c>
      <c r="E4" s="173">
        <v>2</v>
      </c>
      <c r="F4" s="174">
        <v>0.9090909090909091</v>
      </c>
    </row>
    <row r="5" spans="1:6" ht="15" thickBot="1">
      <c r="A5" s="175" t="s">
        <v>1020</v>
      </c>
      <c r="B5" s="175">
        <v>2</v>
      </c>
      <c r="C5" s="176">
        <v>1</v>
      </c>
      <c r="D5" s="177">
        <v>1000</v>
      </c>
      <c r="E5" s="175">
        <v>1</v>
      </c>
      <c r="F5" s="176">
        <v>1</v>
      </c>
    </row>
    <row r="9" ht="15" customHeight="1">
      <c r="F9" s="230" t="s">
        <v>1134</v>
      </c>
    </row>
    <row r="10" ht="14.25">
      <c r="F10" s="166" t="s">
        <v>1132</v>
      </c>
    </row>
    <row r="11" ht="14.25">
      <c r="F11" t="s">
        <v>1133</v>
      </c>
    </row>
    <row r="23" ht="14.25">
      <c r="A23" s="168" t="s">
        <v>1058</v>
      </c>
    </row>
  </sheetData>
  <printOptions/>
  <pageMargins left="0.75" right="0.75" top="1" bottom="1" header="0.512" footer="0.512"/>
  <pageSetup orientation="portrait" paperSize="9"/>
  <headerFooter alignWithMargins="0">
    <oddHeader>&amp;C&amp;A</oddHeader>
    <oddFooter>&amp;C- &amp;P -</oddFooter>
  </headerFooter>
  <drawing r:id="rId1"/>
</worksheet>
</file>

<file path=xl/worksheets/sheet31.xml><?xml version="1.0" encoding="utf-8"?>
<worksheet xmlns="http://schemas.openxmlformats.org/spreadsheetml/2006/main" xmlns:r="http://schemas.openxmlformats.org/officeDocument/2006/relationships">
  <dimension ref="A1:D21"/>
  <sheetViews>
    <sheetView zoomScale="75" zoomScaleNormal="75" workbookViewId="0" topLeftCell="A1">
      <selection activeCell="J21" sqref="J21"/>
    </sheetView>
  </sheetViews>
  <sheetFormatPr defaultColWidth="9.00390625" defaultRowHeight="14.25"/>
  <cols>
    <col min="1" max="1" width="8.125" style="148" customWidth="1"/>
    <col min="2" max="2" width="11.75390625" style="148" customWidth="1"/>
    <col min="3" max="3" width="4.25390625" style="148" customWidth="1"/>
    <col min="4" max="4" width="11.00390625" style="148" customWidth="1"/>
    <col min="5" max="16384" width="8.125" style="148" customWidth="1"/>
  </cols>
  <sheetData>
    <row r="1" ht="12.75">
      <c r="A1" s="228" t="s">
        <v>51</v>
      </c>
    </row>
    <row r="2" spans="1:4" ht="12.75">
      <c r="A2" s="159" t="s">
        <v>1024</v>
      </c>
      <c r="B2" s="160" t="s">
        <v>1021</v>
      </c>
      <c r="D2" s="148" t="s">
        <v>1022</v>
      </c>
    </row>
    <row r="3" spans="1:4" ht="12.75">
      <c r="A3" s="161">
        <v>0.1</v>
      </c>
      <c r="B3" s="160">
        <v>25.1</v>
      </c>
      <c r="D3" s="160">
        <v>20</v>
      </c>
    </row>
    <row r="4" spans="1:4" ht="12.75">
      <c r="A4" s="161">
        <v>0.2</v>
      </c>
      <c r="B4" s="160">
        <v>25.3</v>
      </c>
      <c r="D4" s="160">
        <v>21</v>
      </c>
    </row>
    <row r="5" spans="1:4" ht="12.75">
      <c r="A5" s="161">
        <v>0.3</v>
      </c>
      <c r="B5" s="160">
        <v>25.4</v>
      </c>
      <c r="D5" s="160">
        <v>22</v>
      </c>
    </row>
    <row r="6" spans="1:4" ht="12.75">
      <c r="A6" s="161">
        <v>0.4</v>
      </c>
      <c r="B6" s="160">
        <v>24.9</v>
      </c>
      <c r="D6" s="160">
        <v>23</v>
      </c>
    </row>
    <row r="7" spans="1:4" ht="12.75">
      <c r="A7" s="161">
        <v>0.5</v>
      </c>
      <c r="B7" s="160">
        <v>23.5</v>
      </c>
      <c r="D7" s="160">
        <v>24</v>
      </c>
    </row>
    <row r="8" spans="1:4" ht="12.75">
      <c r="A8" s="161">
        <v>0.6</v>
      </c>
      <c r="B8" s="160">
        <v>26.5</v>
      </c>
      <c r="D8" s="160">
        <v>25</v>
      </c>
    </row>
    <row r="9" spans="1:4" ht="12.75">
      <c r="A9" s="161">
        <v>0.7</v>
      </c>
      <c r="B9" s="160">
        <v>28.2</v>
      </c>
      <c r="D9" s="160">
        <v>26</v>
      </c>
    </row>
    <row r="10" spans="1:4" ht="12.75">
      <c r="A10" s="161">
        <v>0.8</v>
      </c>
      <c r="B10" s="160">
        <v>22.4</v>
      </c>
      <c r="D10" s="160">
        <v>27</v>
      </c>
    </row>
    <row r="11" spans="1:4" ht="12.75">
      <c r="A11" s="161">
        <v>0.9</v>
      </c>
      <c r="B11" s="160">
        <v>21.3</v>
      </c>
      <c r="D11" s="160">
        <v>28</v>
      </c>
    </row>
    <row r="12" spans="1:4" ht="12.75">
      <c r="A12" s="161">
        <v>1</v>
      </c>
      <c r="B12" s="160">
        <v>24.7</v>
      </c>
      <c r="D12" s="160">
        <v>29</v>
      </c>
    </row>
    <row r="13" spans="1:2" ht="12.75">
      <c r="A13" s="161">
        <v>1.1</v>
      </c>
      <c r="B13" s="160">
        <v>24.6</v>
      </c>
    </row>
    <row r="14" spans="1:2" ht="12.75">
      <c r="A14" s="161">
        <v>1.2</v>
      </c>
      <c r="B14" s="160">
        <v>25.9</v>
      </c>
    </row>
    <row r="15" spans="1:2" ht="12.75">
      <c r="A15" s="161">
        <v>1.3</v>
      </c>
      <c r="B15" s="160">
        <v>25.8</v>
      </c>
    </row>
    <row r="21" ht="12.75">
      <c r="A21" s="229" t="s">
        <v>1023</v>
      </c>
    </row>
  </sheetData>
  <printOptions/>
  <pageMargins left="0.75" right="0.75" top="1" bottom="1" header="0.512" footer="0.512"/>
  <pageSetup orientation="portrait" paperSize="9"/>
  <headerFooter alignWithMargins="0">
    <oddHeader>&amp;C&amp;A</oddHeader>
    <oddFooter>&amp;C- &amp;P -</oddFooter>
  </headerFooter>
  <drawing r:id="rId1"/>
</worksheet>
</file>

<file path=xl/worksheets/sheet32.xml><?xml version="1.0" encoding="utf-8"?>
<worksheet xmlns="http://schemas.openxmlformats.org/spreadsheetml/2006/main" xmlns:r="http://schemas.openxmlformats.org/officeDocument/2006/relationships">
  <dimension ref="A1:F47"/>
  <sheetViews>
    <sheetView zoomScale="75" zoomScaleNormal="75" workbookViewId="0" topLeftCell="A1">
      <selection activeCell="I15" sqref="I15"/>
    </sheetView>
  </sheetViews>
  <sheetFormatPr defaultColWidth="8.125" defaultRowHeight="14.25"/>
  <cols>
    <col min="1" max="16384" width="8.125" style="148" customWidth="1"/>
  </cols>
  <sheetData>
    <row r="1" ht="12.75">
      <c r="A1" s="228" t="s">
        <v>1130</v>
      </c>
    </row>
    <row r="2" ht="13.5" thickBot="1"/>
    <row r="3" spans="1:6" ht="12.75">
      <c r="A3" s="149" t="s">
        <v>1017</v>
      </c>
      <c r="B3" s="149" t="s">
        <v>1018</v>
      </c>
      <c r="C3" s="149" t="s">
        <v>1019</v>
      </c>
      <c r="D3" s="149" t="s">
        <v>1017</v>
      </c>
      <c r="E3" s="149" t="s">
        <v>1018</v>
      </c>
      <c r="F3" s="149" t="s">
        <v>1019</v>
      </c>
    </row>
    <row r="4" spans="1:6" ht="12.75">
      <c r="A4" s="150">
        <v>20</v>
      </c>
      <c r="B4" s="151">
        <v>0</v>
      </c>
      <c r="C4" s="152">
        <v>0</v>
      </c>
      <c r="D4" s="153">
        <v>26</v>
      </c>
      <c r="E4" s="154">
        <v>5</v>
      </c>
      <c r="F4" s="152">
        <v>0.38461538461538464</v>
      </c>
    </row>
    <row r="5" spans="1:6" ht="12.75">
      <c r="A5" s="150">
        <v>21</v>
      </c>
      <c r="B5" s="151">
        <v>0</v>
      </c>
      <c r="C5" s="152">
        <v>0</v>
      </c>
      <c r="D5" s="153">
        <v>25</v>
      </c>
      <c r="E5" s="154">
        <v>3</v>
      </c>
      <c r="F5" s="152">
        <v>0.6153846153846154</v>
      </c>
    </row>
    <row r="6" spans="1:6" ht="12.75">
      <c r="A6" s="150">
        <v>22</v>
      </c>
      <c r="B6" s="151">
        <v>1</v>
      </c>
      <c r="C6" s="152">
        <v>0.07692307692307693</v>
      </c>
      <c r="D6" s="153">
        <v>22</v>
      </c>
      <c r="E6" s="154">
        <v>1</v>
      </c>
      <c r="F6" s="152">
        <v>0.6923076923076923</v>
      </c>
    </row>
    <row r="7" spans="1:6" ht="12.75">
      <c r="A7" s="150">
        <v>23</v>
      </c>
      <c r="B7" s="151">
        <v>1</v>
      </c>
      <c r="C7" s="152">
        <v>0.15384615384615385</v>
      </c>
      <c r="D7" s="153">
        <v>23</v>
      </c>
      <c r="E7" s="154">
        <v>1</v>
      </c>
      <c r="F7" s="152">
        <v>0.7692307692307693</v>
      </c>
    </row>
    <row r="8" spans="1:6" ht="12.75">
      <c r="A8" s="150">
        <v>24</v>
      </c>
      <c r="B8" s="151">
        <v>1</v>
      </c>
      <c r="C8" s="152">
        <v>0.23076923076923078</v>
      </c>
      <c r="D8" s="153">
        <v>24</v>
      </c>
      <c r="E8" s="154">
        <v>1</v>
      </c>
      <c r="F8" s="152">
        <v>0.8461538461538461</v>
      </c>
    </row>
    <row r="9" spans="1:6" ht="12.75">
      <c r="A9" s="150">
        <v>25</v>
      </c>
      <c r="B9" s="151">
        <v>3</v>
      </c>
      <c r="C9" s="152">
        <v>0.46153846153846156</v>
      </c>
      <c r="D9" s="153">
        <v>27</v>
      </c>
      <c r="E9" s="154">
        <v>1</v>
      </c>
      <c r="F9" s="152">
        <v>0.9230769230769231</v>
      </c>
    </row>
    <row r="10" spans="1:6" ht="12.75">
      <c r="A10" s="150">
        <v>26</v>
      </c>
      <c r="B10" s="151">
        <v>5</v>
      </c>
      <c r="C10" s="152">
        <v>0.8461538461538461</v>
      </c>
      <c r="D10" s="153">
        <v>29</v>
      </c>
      <c r="E10" s="154">
        <v>1</v>
      </c>
      <c r="F10" s="152">
        <v>1</v>
      </c>
    </row>
    <row r="11" spans="1:6" ht="12.75">
      <c r="A11" s="150">
        <v>27</v>
      </c>
      <c r="B11" s="151">
        <v>1</v>
      </c>
      <c r="C11" s="152">
        <v>0.9230769230769231</v>
      </c>
      <c r="D11" s="153">
        <v>20</v>
      </c>
      <c r="E11" s="154">
        <v>0</v>
      </c>
      <c r="F11" s="152">
        <v>1</v>
      </c>
    </row>
    <row r="12" spans="1:6" ht="12.75">
      <c r="A12" s="150">
        <v>28</v>
      </c>
      <c r="B12" s="151">
        <v>0</v>
      </c>
      <c r="C12" s="152">
        <v>0.9230769230769231</v>
      </c>
      <c r="D12" s="153">
        <v>21</v>
      </c>
      <c r="E12" s="154">
        <v>0</v>
      </c>
      <c r="F12" s="152">
        <v>1</v>
      </c>
    </row>
    <row r="13" spans="1:6" ht="12.75">
      <c r="A13" s="150">
        <v>29</v>
      </c>
      <c r="B13" s="151">
        <v>1</v>
      </c>
      <c r="C13" s="152">
        <v>1</v>
      </c>
      <c r="D13" s="153">
        <v>28</v>
      </c>
      <c r="E13" s="154">
        <v>0</v>
      </c>
      <c r="F13" s="152">
        <v>1</v>
      </c>
    </row>
    <row r="14" spans="1:6" ht="13.5" thickBot="1">
      <c r="A14" s="155" t="s">
        <v>1020</v>
      </c>
      <c r="B14" s="155">
        <v>0</v>
      </c>
      <c r="C14" s="156">
        <v>1</v>
      </c>
      <c r="D14" s="157" t="s">
        <v>1020</v>
      </c>
      <c r="E14" s="155">
        <v>0</v>
      </c>
      <c r="F14" s="156">
        <v>1</v>
      </c>
    </row>
    <row r="16" ht="12.75">
      <c r="A16" s="158" t="s">
        <v>1131</v>
      </c>
    </row>
    <row r="47" ht="12.75">
      <c r="A47" s="158" t="s">
        <v>7</v>
      </c>
    </row>
  </sheetData>
  <printOptions/>
  <pageMargins left="0.75" right="0.75" top="1" bottom="1" header="0.512" footer="0.512"/>
  <pageSetup horizontalDpi="300" verticalDpi="300" orientation="portrait" paperSize="9" r:id="rId2"/>
  <headerFooter alignWithMargins="0">
    <oddHeader>&amp;C&amp;A</oddHeader>
    <oddFooter>&amp;C- &amp;P -</oddFooter>
  </headerFooter>
  <drawing r:id="rId1"/>
</worksheet>
</file>

<file path=xl/worksheets/sheet33.xml><?xml version="1.0" encoding="utf-8"?>
<worksheet xmlns="http://schemas.openxmlformats.org/spreadsheetml/2006/main" xmlns:r="http://schemas.openxmlformats.org/officeDocument/2006/relationships">
  <dimension ref="A2:F40"/>
  <sheetViews>
    <sheetView zoomScale="75" zoomScaleNormal="75" workbookViewId="0" topLeftCell="A1">
      <selection activeCell="J7" sqref="J7"/>
    </sheetView>
  </sheetViews>
  <sheetFormatPr defaultColWidth="9.00390625" defaultRowHeight="14.25"/>
  <cols>
    <col min="1" max="1" width="24.25390625" style="168" customWidth="1"/>
    <col min="2" max="2" width="12.125" style="168" customWidth="1"/>
    <col min="3" max="16384" width="11.00390625" style="168" customWidth="1"/>
  </cols>
  <sheetData>
    <row r="2" spans="1:3" ht="14.25">
      <c r="A2" s="256" t="s">
        <v>1059</v>
      </c>
      <c r="B2" s="178" t="s">
        <v>1060</v>
      </c>
      <c r="C2" s="167" t="s">
        <v>1061</v>
      </c>
    </row>
    <row r="3" spans="1:3" ht="14.25">
      <c r="A3" s="256" t="s">
        <v>423</v>
      </c>
      <c r="B3" s="178">
        <v>10</v>
      </c>
      <c r="C3" s="167">
        <v>9</v>
      </c>
    </row>
    <row r="4" spans="1:3" ht="14.25">
      <c r="A4" s="256" t="s">
        <v>424</v>
      </c>
      <c r="B4" s="178">
        <v>20</v>
      </c>
      <c r="C4" s="167">
        <v>18</v>
      </c>
    </row>
    <row r="5" spans="1:3" ht="14.25">
      <c r="A5" s="256" t="s">
        <v>425</v>
      </c>
      <c r="B5" s="178">
        <v>30</v>
      </c>
      <c r="C5" s="167">
        <v>31</v>
      </c>
    </row>
    <row r="6" spans="1:3" ht="14.25">
      <c r="A6" s="256" t="s">
        <v>426</v>
      </c>
      <c r="B6" s="178">
        <v>40</v>
      </c>
      <c r="C6" s="167">
        <v>45</v>
      </c>
    </row>
    <row r="7" spans="1:3" ht="14.25">
      <c r="A7" s="256" t="s">
        <v>427</v>
      </c>
      <c r="B7" s="178">
        <v>50</v>
      </c>
      <c r="C7" s="167">
        <v>49</v>
      </c>
    </row>
    <row r="8" spans="1:3" ht="14.25">
      <c r="A8" s="256" t="s">
        <v>1062</v>
      </c>
      <c r="B8" s="178">
        <v>80</v>
      </c>
      <c r="C8" s="167">
        <v>81</v>
      </c>
    </row>
    <row r="9" spans="1:3" ht="14.25">
      <c r="A9" s="256" t="s">
        <v>1063</v>
      </c>
      <c r="B9" s="178">
        <v>100</v>
      </c>
      <c r="C9" s="167">
        <v>98</v>
      </c>
    </row>
    <row r="12" ht="14.25">
      <c r="A12" s="170" t="s">
        <v>1082</v>
      </c>
    </row>
    <row r="13" spans="1:6" ht="14.25">
      <c r="A13" s="168" t="s">
        <v>1064</v>
      </c>
      <c r="F13" s="168" t="s">
        <v>1161</v>
      </c>
    </row>
    <row r="14" ht="15">
      <c r="A14" s="168" t="s">
        <v>1065</v>
      </c>
    </row>
    <row r="15" ht="15"/>
    <row r="16" ht="15.75">
      <c r="A16" s="168" t="s">
        <v>1083</v>
      </c>
    </row>
    <row r="17" ht="15"/>
    <row r="18" ht="15"/>
    <row r="19" spans="1:2" ht="15.75">
      <c r="A19" s="168" t="s">
        <v>1066</v>
      </c>
      <c r="B19" s="179" t="s">
        <v>1084</v>
      </c>
    </row>
    <row r="20" spans="1:4" ht="15">
      <c r="A20" s="168" t="s">
        <v>1067</v>
      </c>
      <c r="B20" s="180">
        <f>DSTDEV(データ名,B2,B2:B9)</f>
        <v>32.513733362117264</v>
      </c>
      <c r="C20" s="180">
        <f>DSTDEV(データ名,C2,C2:C9)</f>
        <v>32.41766126519249</v>
      </c>
      <c r="D20" s="168" t="s">
        <v>1068</v>
      </c>
    </row>
    <row r="21" spans="1:4" ht="15">
      <c r="A21" s="168" t="s">
        <v>1069</v>
      </c>
      <c r="B21" s="180">
        <f>DSTDEVP(データ名,B2,B3:B10)</f>
        <v>30.10186786529354</v>
      </c>
      <c r="C21" s="180">
        <f>DSTDEVP(データ名,C2,C3:C10)</f>
        <v>30.012922386933294</v>
      </c>
      <c r="D21" s="168" t="s">
        <v>1070</v>
      </c>
    </row>
    <row r="22" ht="15"/>
    <row r="23" ht="15">
      <c r="B23" s="168" t="s">
        <v>1071</v>
      </c>
    </row>
    <row r="25" ht="14.25">
      <c r="A25" s="181" t="s">
        <v>1085</v>
      </c>
    </row>
    <row r="26" spans="1:2" ht="14.25">
      <c r="A26" s="182" t="s">
        <v>421</v>
      </c>
      <c r="B26" s="183" t="s">
        <v>480</v>
      </c>
    </row>
    <row r="27" spans="1:2" ht="14.25">
      <c r="A27" s="184" t="s">
        <v>1072</v>
      </c>
      <c r="B27" s="185">
        <v>330</v>
      </c>
    </row>
    <row r="28" spans="1:2" ht="14.25">
      <c r="A28" s="186" t="s">
        <v>1073</v>
      </c>
      <c r="B28" s="187">
        <v>7</v>
      </c>
    </row>
    <row r="29" spans="1:2" ht="14.25">
      <c r="A29" s="186" t="s">
        <v>1074</v>
      </c>
      <c r="B29" s="187">
        <v>47.142857142857146</v>
      </c>
    </row>
    <row r="30" spans="1:2" ht="14.25">
      <c r="A30" s="186" t="s">
        <v>1075</v>
      </c>
      <c r="B30" s="187">
        <v>330</v>
      </c>
    </row>
    <row r="31" spans="1:2" ht="14.25">
      <c r="A31" s="186" t="s">
        <v>1076</v>
      </c>
      <c r="B31" s="187">
        <v>100</v>
      </c>
    </row>
    <row r="32" spans="1:2" ht="14.25">
      <c r="A32" s="186" t="s">
        <v>1077</v>
      </c>
      <c r="B32" s="187">
        <v>10</v>
      </c>
    </row>
    <row r="33" spans="1:2" ht="14.25">
      <c r="A33" s="186" t="s">
        <v>1078</v>
      </c>
      <c r="B33" s="187">
        <v>32.513733362117264</v>
      </c>
    </row>
    <row r="34" spans="1:2" ht="14.25">
      <c r="A34" s="186" t="s">
        <v>1079</v>
      </c>
      <c r="B34" s="187">
        <v>30.10186786529354</v>
      </c>
    </row>
    <row r="35" spans="1:2" ht="14.25">
      <c r="A35" s="186" t="s">
        <v>1080</v>
      </c>
      <c r="B35" s="187">
        <v>1057.142857142857</v>
      </c>
    </row>
    <row r="36" spans="1:2" ht="14.25">
      <c r="A36" s="188" t="s">
        <v>1081</v>
      </c>
      <c r="B36" s="189">
        <v>906.1224489795918</v>
      </c>
    </row>
    <row r="40" ht="14.25">
      <c r="A40" s="168" t="s">
        <v>22</v>
      </c>
    </row>
  </sheetData>
  <printOptions/>
  <pageMargins left="0.75" right="0.75" top="1" bottom="1" header="0.512" footer="0.512"/>
  <pageSetup orientation="portrait" paperSize="9"/>
  <headerFooter alignWithMargins="0">
    <oddHeader>&amp;C&amp;A</oddHeader>
    <oddFooter>&amp;C- &amp;P -</oddFooter>
  </headerFooter>
  <drawing r:id="rId1"/>
</worksheet>
</file>

<file path=xl/worksheets/sheet34.xml><?xml version="1.0" encoding="utf-8"?>
<worksheet xmlns="http://schemas.openxmlformats.org/spreadsheetml/2006/main" xmlns:r="http://schemas.openxmlformats.org/officeDocument/2006/relationships">
  <dimension ref="A1:I32"/>
  <sheetViews>
    <sheetView zoomScale="75" zoomScaleNormal="75" workbookViewId="0" topLeftCell="A1">
      <selection activeCell="F24" sqref="F24"/>
    </sheetView>
  </sheetViews>
  <sheetFormatPr defaultColWidth="9.00390625" defaultRowHeight="14.25"/>
  <cols>
    <col min="1" max="16384" width="11.00390625" style="168" customWidth="1"/>
  </cols>
  <sheetData>
    <row r="1" ht="14.25">
      <c r="A1" s="181" t="s">
        <v>1086</v>
      </c>
    </row>
    <row r="2" ht="15" thickBot="1"/>
    <row r="3" spans="1:2" ht="14.25">
      <c r="A3" s="190" t="s">
        <v>1087</v>
      </c>
      <c r="B3" s="190"/>
    </row>
    <row r="4" spans="1:2" ht="14.25">
      <c r="A4" s="173" t="s">
        <v>1088</v>
      </c>
      <c r="B4" s="173">
        <v>0.9970903626203041</v>
      </c>
    </row>
    <row r="5" spans="1:2" ht="14.25">
      <c r="A5" s="173" t="s">
        <v>1089</v>
      </c>
      <c r="B5" s="173">
        <v>0.9941891912302896</v>
      </c>
    </row>
    <row r="6" spans="1:2" ht="14.25">
      <c r="A6" s="173" t="s">
        <v>1090</v>
      </c>
      <c r="B6" s="173">
        <v>0.9930270294763475</v>
      </c>
    </row>
    <row r="7" spans="1:2" ht="14.25">
      <c r="A7" s="173" t="s">
        <v>1091</v>
      </c>
      <c r="B7" s="173">
        <v>2.715037013034427</v>
      </c>
    </row>
    <row r="8" spans="1:2" ht="15" thickBot="1">
      <c r="A8" s="175" t="s">
        <v>1092</v>
      </c>
      <c r="B8" s="175">
        <v>7</v>
      </c>
    </row>
    <row r="10" ht="15" thickBot="1">
      <c r="A10" s="181" t="s">
        <v>1093</v>
      </c>
    </row>
    <row r="11" spans="1:6" ht="14.25">
      <c r="A11" s="171"/>
      <c r="B11" s="171" t="s">
        <v>1094</v>
      </c>
      <c r="C11" s="171" t="s">
        <v>1095</v>
      </c>
      <c r="D11" s="171" t="s">
        <v>1096</v>
      </c>
      <c r="E11" s="171" t="s">
        <v>1097</v>
      </c>
      <c r="F11" s="171" t="s">
        <v>1098</v>
      </c>
    </row>
    <row r="12" spans="1:6" ht="14.25">
      <c r="A12" s="173" t="s">
        <v>1099</v>
      </c>
      <c r="B12" s="173">
        <v>1</v>
      </c>
      <c r="C12" s="173">
        <v>6306.000012946409</v>
      </c>
      <c r="D12" s="173">
        <v>6306.000012946409</v>
      </c>
      <c r="E12" s="173">
        <v>855.4654185254137</v>
      </c>
      <c r="F12" s="173">
        <v>8.757370472354104E-07</v>
      </c>
    </row>
    <row r="13" spans="1:6" ht="14.25">
      <c r="A13" s="173" t="s">
        <v>1100</v>
      </c>
      <c r="B13" s="173">
        <v>5</v>
      </c>
      <c r="C13" s="173">
        <v>36.857129910734514</v>
      </c>
      <c r="D13" s="173">
        <v>7.371425982146903</v>
      </c>
      <c r="E13" s="173"/>
      <c r="F13" s="173"/>
    </row>
    <row r="14" spans="1:6" ht="15" thickBot="1">
      <c r="A14" s="175" t="s">
        <v>428</v>
      </c>
      <c r="B14" s="175">
        <v>6</v>
      </c>
      <c r="C14" s="175">
        <v>6342.857142857143</v>
      </c>
      <c r="D14" s="175"/>
      <c r="E14" s="175"/>
      <c r="F14" s="175"/>
    </row>
    <row r="15" ht="15" thickBot="1"/>
    <row r="16" spans="1:9" ht="14.25">
      <c r="A16" s="171"/>
      <c r="B16" s="171" t="s">
        <v>1101</v>
      </c>
      <c r="C16" s="171" t="s">
        <v>1091</v>
      </c>
      <c r="D16" s="171" t="s">
        <v>1102</v>
      </c>
      <c r="E16" s="171" t="s">
        <v>1103</v>
      </c>
      <c r="F16" s="171" t="s">
        <v>1104</v>
      </c>
      <c r="G16" s="171" t="s">
        <v>1105</v>
      </c>
      <c r="H16" s="171" t="s">
        <v>1106</v>
      </c>
      <c r="I16" s="171" t="s">
        <v>1107</v>
      </c>
    </row>
    <row r="17" spans="1:9" ht="14.25">
      <c r="A17" s="173" t="s">
        <v>1108</v>
      </c>
      <c r="B17" s="173">
        <v>-0.14499977343784354</v>
      </c>
      <c r="C17" s="173">
        <v>1.9149433482143172</v>
      </c>
      <c r="D17" s="173">
        <v>-0.0757201373988717</v>
      </c>
      <c r="E17" s="173">
        <v>0.942578089638975</v>
      </c>
      <c r="F17" s="173">
        <v>-5.067510317026769</v>
      </c>
      <c r="G17" s="173">
        <v>4.777510770151082</v>
      </c>
      <c r="H17" s="173">
        <v>-5.067510317026769</v>
      </c>
      <c r="I17" s="173">
        <v>4.777510770151082</v>
      </c>
    </row>
    <row r="18" spans="1:9" ht="15" thickBot="1">
      <c r="A18" s="175" t="s">
        <v>1061</v>
      </c>
      <c r="B18" s="175">
        <v>1.0000453124291993</v>
      </c>
      <c r="C18" s="175">
        <v>0.03419152325795751</v>
      </c>
      <c r="D18" s="175">
        <v>29.248340440534637</v>
      </c>
      <c r="E18" s="175">
        <v>8.757370472354104E-07</v>
      </c>
      <c r="F18" s="175">
        <v>0.9121533474289767</v>
      </c>
      <c r="G18" s="175">
        <v>1.0879372774294218</v>
      </c>
      <c r="H18" s="175">
        <v>0.9121533474289767</v>
      </c>
      <c r="I18" s="175">
        <v>1.0879372774294218</v>
      </c>
    </row>
    <row r="21" ht="15" thickBot="1">
      <c r="A21" s="181" t="s">
        <v>1109</v>
      </c>
    </row>
    <row r="22" spans="1:2" ht="14.25">
      <c r="A22" s="171" t="s">
        <v>1110</v>
      </c>
      <c r="B22" s="171" t="s">
        <v>1060</v>
      </c>
    </row>
    <row r="23" spans="1:2" ht="14.25">
      <c r="A23" s="173">
        <v>7.142857142857143</v>
      </c>
      <c r="B23" s="173">
        <v>10</v>
      </c>
    </row>
    <row r="24" spans="1:2" ht="14.25">
      <c r="A24" s="173">
        <v>21.42857142857143</v>
      </c>
      <c r="B24" s="173">
        <v>20</v>
      </c>
    </row>
    <row r="25" spans="1:2" ht="14.25">
      <c r="A25" s="173">
        <v>35.714285714285715</v>
      </c>
      <c r="B25" s="173">
        <v>30</v>
      </c>
    </row>
    <row r="26" spans="1:2" ht="14.25">
      <c r="A26" s="173">
        <v>50</v>
      </c>
      <c r="B26" s="173">
        <v>40</v>
      </c>
    </row>
    <row r="27" spans="1:2" ht="14.25">
      <c r="A27" s="173">
        <v>64.28571428571429</v>
      </c>
      <c r="B27" s="173">
        <v>50</v>
      </c>
    </row>
    <row r="28" spans="1:2" ht="14.25">
      <c r="A28" s="173">
        <v>78.57142857142857</v>
      </c>
      <c r="B28" s="173">
        <v>80</v>
      </c>
    </row>
    <row r="29" spans="1:2" ht="15" thickBot="1">
      <c r="A29" s="175">
        <v>92.85714285714286</v>
      </c>
      <c r="B29" s="175">
        <v>100</v>
      </c>
    </row>
    <row r="32" ht="14.25">
      <c r="A32" s="168" t="s">
        <v>22</v>
      </c>
    </row>
  </sheetData>
  <printOptions/>
  <pageMargins left="0.75" right="0.75" top="1" bottom="1" header="0.512" footer="0.512"/>
  <pageSetup orientation="portrait" paperSize="9"/>
  <headerFooter alignWithMargins="0">
    <oddHeader>&amp;C&amp;A</oddHeader>
    <oddFooter>&amp;C- &amp;P -</oddFooter>
  </headerFooter>
  <drawing r:id="rId1"/>
</worksheet>
</file>

<file path=xl/worksheets/sheet35.xml><?xml version="1.0" encoding="utf-8"?>
<worksheet xmlns="http://schemas.openxmlformats.org/spreadsheetml/2006/main" xmlns:r="http://schemas.openxmlformats.org/officeDocument/2006/relationships">
  <dimension ref="A1:D23"/>
  <sheetViews>
    <sheetView zoomScale="75" zoomScaleNormal="75" workbookViewId="0" topLeftCell="A1">
      <selection activeCell="F5" sqref="F5"/>
    </sheetView>
  </sheetViews>
  <sheetFormatPr defaultColWidth="9.00390625" defaultRowHeight="14.25"/>
  <cols>
    <col min="1" max="1" width="16.00390625" style="180" customWidth="1"/>
    <col min="2" max="2" width="13.50390625" style="180" customWidth="1"/>
    <col min="3" max="3" width="16.375" style="180" customWidth="1"/>
    <col min="4" max="4" width="15.625" style="180" customWidth="1"/>
    <col min="5" max="16384" width="8.75390625" style="180" customWidth="1"/>
  </cols>
  <sheetData>
    <row r="1" ht="14.25">
      <c r="A1" s="194" t="s">
        <v>1125</v>
      </c>
    </row>
    <row r="2" ht="14.25">
      <c r="A2" s="180" t="s">
        <v>1124</v>
      </c>
    </row>
    <row r="3" ht="15" thickBot="1">
      <c r="A3" s="227" t="s">
        <v>50</v>
      </c>
    </row>
    <row r="4" spans="1:4" ht="14.25">
      <c r="A4" s="191" t="s">
        <v>1060</v>
      </c>
      <c r="B4" s="191"/>
      <c r="C4" s="191" t="s">
        <v>1061</v>
      </c>
      <c r="D4" s="191"/>
    </row>
    <row r="5" spans="1:4" ht="14.25">
      <c r="A5" s="192"/>
      <c r="B5" s="192"/>
      <c r="C5" s="192"/>
      <c r="D5" s="192"/>
    </row>
    <row r="6" spans="1:4" ht="14.25">
      <c r="A6" s="192" t="s">
        <v>1111</v>
      </c>
      <c r="B6" s="192">
        <v>47.142857142857146</v>
      </c>
      <c r="C6" s="192" t="s">
        <v>1111</v>
      </c>
      <c r="D6" s="192">
        <v>47.285714285714285</v>
      </c>
    </row>
    <row r="7" spans="1:4" ht="14.25">
      <c r="A7" s="192" t="s">
        <v>1091</v>
      </c>
      <c r="B7" s="192">
        <v>12.289036095775181</v>
      </c>
      <c r="C7" s="192" t="s">
        <v>1091</v>
      </c>
      <c r="D7" s="192">
        <v>12.252724256290119</v>
      </c>
    </row>
    <row r="8" spans="1:4" ht="14.25">
      <c r="A8" s="192" t="s">
        <v>1112</v>
      </c>
      <c r="B8" s="192">
        <v>40</v>
      </c>
      <c r="C8" s="192" t="s">
        <v>1112</v>
      </c>
      <c r="D8" s="192">
        <v>45</v>
      </c>
    </row>
    <row r="9" spans="1:4" ht="14.25">
      <c r="A9" s="192" t="s">
        <v>1113</v>
      </c>
      <c r="B9" s="192" t="e">
        <v>#N/A</v>
      </c>
      <c r="C9" s="192" t="s">
        <v>1113</v>
      </c>
      <c r="D9" s="192" t="e">
        <v>#N/A</v>
      </c>
    </row>
    <row r="10" spans="1:4" ht="14.25">
      <c r="A10" s="192" t="s">
        <v>1114</v>
      </c>
      <c r="B10" s="192">
        <v>32.513733362117264</v>
      </c>
      <c r="C10" s="192" t="s">
        <v>1114</v>
      </c>
      <c r="D10" s="192">
        <v>32.41766126519249</v>
      </c>
    </row>
    <row r="11" spans="1:4" ht="14.25">
      <c r="A11" s="192" t="s">
        <v>1096</v>
      </c>
      <c r="B11" s="192">
        <v>1057.142857142857</v>
      </c>
      <c r="C11" s="192" t="s">
        <v>1096</v>
      </c>
      <c r="D11" s="192">
        <v>1050.9047619047617</v>
      </c>
    </row>
    <row r="12" spans="1:4" ht="14.25">
      <c r="A12" s="192" t="s">
        <v>1115</v>
      </c>
      <c r="B12" s="192">
        <v>-0.595178962746532</v>
      </c>
      <c r="C12" s="192" t="s">
        <v>1115</v>
      </c>
      <c r="D12" s="192">
        <v>-0.8105135073078609</v>
      </c>
    </row>
    <row r="13" spans="1:4" ht="14.25">
      <c r="A13" s="192" t="s">
        <v>1116</v>
      </c>
      <c r="B13" s="192">
        <v>0.72318712993168</v>
      </c>
      <c r="C13" s="192" t="s">
        <v>1116</v>
      </c>
      <c r="D13" s="192">
        <v>0.5697961228523456</v>
      </c>
    </row>
    <row r="14" spans="1:4" ht="14.25">
      <c r="A14" s="192" t="s">
        <v>1117</v>
      </c>
      <c r="B14" s="192">
        <v>90</v>
      </c>
      <c r="C14" s="192" t="s">
        <v>1117</v>
      </c>
      <c r="D14" s="192">
        <v>89</v>
      </c>
    </row>
    <row r="15" spans="1:4" ht="14.25">
      <c r="A15" s="192" t="s">
        <v>1118</v>
      </c>
      <c r="B15" s="192">
        <v>10</v>
      </c>
      <c r="C15" s="192" t="s">
        <v>1118</v>
      </c>
      <c r="D15" s="192">
        <v>9</v>
      </c>
    </row>
    <row r="16" spans="1:4" ht="14.25">
      <c r="A16" s="192" t="s">
        <v>1119</v>
      </c>
      <c r="B16" s="192">
        <v>100</v>
      </c>
      <c r="C16" s="192" t="s">
        <v>1119</v>
      </c>
      <c r="D16" s="192">
        <v>98</v>
      </c>
    </row>
    <row r="17" spans="1:4" ht="14.25">
      <c r="A17" s="192" t="s">
        <v>428</v>
      </c>
      <c r="B17" s="192">
        <v>330</v>
      </c>
      <c r="C17" s="192" t="s">
        <v>428</v>
      </c>
      <c r="D17" s="192">
        <v>331</v>
      </c>
    </row>
    <row r="18" spans="1:4" ht="14.25">
      <c r="A18" s="192" t="s">
        <v>1120</v>
      </c>
      <c r="B18" s="192">
        <v>7</v>
      </c>
      <c r="C18" s="192" t="s">
        <v>1120</v>
      </c>
      <c r="D18" s="192">
        <v>7</v>
      </c>
    </row>
    <row r="19" spans="1:4" ht="14.25">
      <c r="A19" s="192" t="s">
        <v>1121</v>
      </c>
      <c r="B19" s="192">
        <v>100</v>
      </c>
      <c r="C19" s="192" t="s">
        <v>1121</v>
      </c>
      <c r="D19" s="192">
        <v>98</v>
      </c>
    </row>
    <row r="20" spans="1:4" ht="14.25">
      <c r="A20" s="192" t="s">
        <v>1122</v>
      </c>
      <c r="B20" s="192">
        <v>10</v>
      </c>
      <c r="C20" s="192" t="s">
        <v>1122</v>
      </c>
      <c r="D20" s="192">
        <v>9</v>
      </c>
    </row>
    <row r="21" spans="1:4" ht="15" thickBot="1">
      <c r="A21" s="193" t="s">
        <v>1123</v>
      </c>
      <c r="B21" s="193">
        <v>30.07021005254001</v>
      </c>
      <c r="C21" s="193" t="s">
        <v>1123</v>
      </c>
      <c r="D21" s="193">
        <v>29.981358117188847</v>
      </c>
    </row>
    <row r="23" ht="14.25">
      <c r="A23" s="227" t="s">
        <v>22</v>
      </c>
    </row>
  </sheetData>
  <printOptions/>
  <pageMargins left="0.75" right="0.75" top="1" bottom="1" header="0.512" footer="0.512"/>
  <pageSetup orientation="portrait" paperSize="9"/>
</worksheet>
</file>

<file path=xl/worksheets/sheet36.xml><?xml version="1.0" encoding="utf-8"?>
<worksheet xmlns="http://schemas.openxmlformats.org/spreadsheetml/2006/main" xmlns:r="http://schemas.openxmlformats.org/officeDocument/2006/relationships">
  <dimension ref="A1:K60"/>
  <sheetViews>
    <sheetView zoomScale="75" zoomScaleNormal="75" workbookViewId="0" topLeftCell="A1">
      <selection activeCell="O26" sqref="O26"/>
    </sheetView>
  </sheetViews>
  <sheetFormatPr defaultColWidth="8.00390625" defaultRowHeight="14.25"/>
  <cols>
    <col min="1" max="1" width="4.25390625" style="195" customWidth="1"/>
    <col min="2" max="3" width="8.00390625" style="195" customWidth="1"/>
    <col min="4" max="4" width="5.50390625" style="195" customWidth="1"/>
    <col min="5" max="16384" width="8.00390625" style="195" customWidth="1"/>
  </cols>
  <sheetData>
    <row r="1" spans="1:3" ht="14.25">
      <c r="A1" s="180"/>
      <c r="B1" s="180"/>
      <c r="C1" s="180"/>
    </row>
    <row r="2" spans="1:3" ht="14.25">
      <c r="A2" s="196" t="s">
        <v>0</v>
      </c>
      <c r="B2" s="180"/>
      <c r="C2" s="180"/>
    </row>
    <row r="3" spans="1:3" ht="14.25">
      <c r="A3" s="180"/>
      <c r="B3" s="227" t="s">
        <v>1150</v>
      </c>
      <c r="C3" s="180"/>
    </row>
    <row r="4" ht="12.75">
      <c r="B4" s="198"/>
    </row>
    <row r="5" ht="12.75">
      <c r="B5" s="197" t="s">
        <v>1</v>
      </c>
    </row>
    <row r="6" ht="12.75">
      <c r="A6" s="199"/>
    </row>
    <row r="8" spans="2:11" ht="12.75">
      <c r="B8" s="200" t="s">
        <v>2</v>
      </c>
      <c r="C8" s="200" t="s">
        <v>3</v>
      </c>
      <c r="E8" s="201" t="s">
        <v>1126</v>
      </c>
      <c r="F8" s="201" t="s">
        <v>1114</v>
      </c>
      <c r="G8" s="201" t="s">
        <v>1127</v>
      </c>
      <c r="H8" s="201" t="s">
        <v>4</v>
      </c>
      <c r="I8" s="201" t="s">
        <v>1128</v>
      </c>
      <c r="J8" s="201" t="s">
        <v>1129</v>
      </c>
      <c r="K8" s="201" t="s">
        <v>5</v>
      </c>
    </row>
    <row r="9" spans="2:11" ht="12.75">
      <c r="B9" s="200">
        <v>10</v>
      </c>
      <c r="C9" s="200">
        <v>20</v>
      </c>
      <c r="E9" s="204">
        <v>17.357142857142858</v>
      </c>
      <c r="F9" s="204">
        <v>11.208562268724215</v>
      </c>
      <c r="G9" s="204">
        <v>1</v>
      </c>
      <c r="H9" s="204">
        <v>6.148580588418643</v>
      </c>
      <c r="I9" s="204">
        <v>40</v>
      </c>
      <c r="J9" s="204">
        <v>0</v>
      </c>
      <c r="K9" s="204">
        <v>28.565705125867073</v>
      </c>
    </row>
    <row r="10" spans="2:11" ht="12.75">
      <c r="B10" s="200">
        <v>29</v>
      </c>
      <c r="C10" s="200">
        <v>30</v>
      </c>
      <c r="E10" s="202">
        <v>29.714285714285715</v>
      </c>
      <c r="F10" s="202">
        <v>30.03185122352746</v>
      </c>
      <c r="G10" s="202">
        <v>2</v>
      </c>
      <c r="H10" s="202">
        <v>-0.31756550924174576</v>
      </c>
      <c r="I10" s="202">
        <v>100</v>
      </c>
      <c r="J10" s="202">
        <v>5</v>
      </c>
      <c r="K10" s="202">
        <v>59.746136937813176</v>
      </c>
    </row>
    <row r="11" spans="2:8" ht="12.75">
      <c r="B11" s="200">
        <v>10</v>
      </c>
      <c r="C11" s="200">
        <v>10</v>
      </c>
      <c r="G11" s="199"/>
      <c r="H11" s="199"/>
    </row>
    <row r="12" spans="2:8" ht="12.75">
      <c r="B12" s="200">
        <v>30</v>
      </c>
      <c r="C12" s="200">
        <v>20</v>
      </c>
      <c r="G12" s="199"/>
      <c r="H12" s="199"/>
    </row>
    <row r="13" spans="2:3" ht="12.75">
      <c r="B13" s="200">
        <v>40</v>
      </c>
      <c r="C13" s="200">
        <v>100</v>
      </c>
    </row>
    <row r="14" spans="2:4" ht="12.75">
      <c r="B14" s="200">
        <v>10</v>
      </c>
      <c r="C14" s="200">
        <v>6</v>
      </c>
      <c r="D14" s="203"/>
    </row>
    <row r="15" spans="2:3" ht="12.75">
      <c r="B15" s="200">
        <v>20</v>
      </c>
      <c r="C15" s="200">
        <v>80</v>
      </c>
    </row>
    <row r="16" spans="2:3" ht="12.75">
      <c r="B16" s="200">
        <v>0</v>
      </c>
      <c r="C16" s="200">
        <v>65</v>
      </c>
    </row>
    <row r="17" spans="2:3" ht="12.75">
      <c r="B17" s="200">
        <v>8</v>
      </c>
      <c r="C17" s="200">
        <v>20</v>
      </c>
    </row>
    <row r="18" spans="2:3" ht="12.75">
      <c r="B18" s="200">
        <v>20</v>
      </c>
      <c r="C18" s="200">
        <v>10</v>
      </c>
    </row>
    <row r="19" spans="2:3" ht="12.75">
      <c r="B19" s="200">
        <v>15</v>
      </c>
      <c r="C19" s="200">
        <v>10</v>
      </c>
    </row>
    <row r="20" spans="2:3" ht="12.75">
      <c r="B20" s="200">
        <v>11</v>
      </c>
      <c r="C20" s="200">
        <v>30</v>
      </c>
    </row>
    <row r="21" spans="2:3" ht="12.75">
      <c r="B21" s="200">
        <v>30</v>
      </c>
      <c r="C21" s="200">
        <v>10</v>
      </c>
    </row>
    <row r="22" spans="2:3" ht="12.75">
      <c r="B22" s="200">
        <v>10</v>
      </c>
      <c r="C22" s="200">
        <v>5</v>
      </c>
    </row>
    <row r="26" spans="2:3" ht="12.75">
      <c r="B26" s="199"/>
      <c r="C26" s="199"/>
    </row>
    <row r="27" spans="1:3" ht="12.75">
      <c r="A27" s="199"/>
      <c r="B27" s="199"/>
      <c r="C27" s="199"/>
    </row>
    <row r="28" spans="1:3" ht="12.75">
      <c r="A28" s="199"/>
      <c r="B28" s="199"/>
      <c r="C28" s="199"/>
    </row>
    <row r="29" spans="1:3" ht="12.75">
      <c r="A29" s="199"/>
      <c r="B29" s="199"/>
      <c r="C29" s="199"/>
    </row>
    <row r="30" spans="1:3" ht="12.75">
      <c r="A30" s="199"/>
      <c r="B30" s="199"/>
      <c r="C30" s="199"/>
    </row>
    <row r="31" spans="1:3" ht="12.75">
      <c r="A31" s="199"/>
      <c r="B31" s="199"/>
      <c r="C31" s="199"/>
    </row>
    <row r="32" spans="1:3" ht="12.75">
      <c r="A32" s="199"/>
      <c r="B32" s="199"/>
      <c r="C32" s="199"/>
    </row>
    <row r="33" spans="1:3" ht="12.75">
      <c r="A33" s="199"/>
      <c r="B33" s="199"/>
      <c r="C33" s="199"/>
    </row>
    <row r="34" spans="1:3" ht="12.75">
      <c r="A34" s="199"/>
      <c r="B34" s="199"/>
      <c r="C34" s="199"/>
    </row>
    <row r="35" spans="1:3" ht="12.75">
      <c r="A35" s="199"/>
      <c r="B35" s="199"/>
      <c r="C35" s="199"/>
    </row>
    <row r="36" ht="12.75">
      <c r="A36" s="199"/>
    </row>
    <row r="37" ht="12.75">
      <c r="A37" s="203"/>
    </row>
    <row r="38" ht="12.75">
      <c r="A38" s="203"/>
    </row>
    <row r="39" ht="12.75">
      <c r="A39" s="203"/>
    </row>
    <row r="41" spans="1:2" ht="12.75">
      <c r="A41" s="199"/>
      <c r="B41" s="199"/>
    </row>
    <row r="42" spans="1:2" ht="12.75">
      <c r="A42" s="199"/>
      <c r="B42" s="199"/>
    </row>
    <row r="43" spans="1:2" ht="12.75">
      <c r="A43" s="199"/>
      <c r="B43" s="199"/>
    </row>
    <row r="60" ht="12.75">
      <c r="A60" s="198" t="s">
        <v>7</v>
      </c>
    </row>
  </sheetData>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A1:S113"/>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K10" sqref="K10"/>
    </sheetView>
  </sheetViews>
  <sheetFormatPr defaultColWidth="9.00390625" defaultRowHeight="14.25"/>
  <cols>
    <col min="1" max="1" width="11.50390625" style="1" customWidth="1"/>
    <col min="2" max="2" width="11.875" style="1" customWidth="1"/>
    <col min="3" max="3" width="9.50390625" style="1" customWidth="1"/>
    <col min="4" max="8" width="11.00390625" style="1" customWidth="1"/>
    <col min="9" max="9" width="3.125" style="1" customWidth="1"/>
    <col min="10" max="11" width="6.375" style="1" customWidth="1"/>
    <col min="12" max="12" width="5.375" style="1" customWidth="1"/>
    <col min="13" max="16384" width="11.00390625" style="1" customWidth="1"/>
  </cols>
  <sheetData>
    <row r="1" ht="14.25">
      <c r="D1" s="205" t="s">
        <v>11</v>
      </c>
    </row>
    <row r="2" spans="1:3" ht="14.25">
      <c r="A2" s="9" t="s">
        <v>133</v>
      </c>
      <c r="B2" s="9" t="s">
        <v>134</v>
      </c>
      <c r="C2" s="9" t="s">
        <v>135</v>
      </c>
    </row>
    <row r="3" spans="1:4" ht="14.25">
      <c r="A3" s="9" t="s">
        <v>136</v>
      </c>
      <c r="B3" s="9" t="s">
        <v>137</v>
      </c>
      <c r="C3" s="9" t="s">
        <v>138</v>
      </c>
      <c r="D3" s="205" t="s">
        <v>139</v>
      </c>
    </row>
    <row r="4" spans="1:4" ht="14.25">
      <c r="A4" s="9" t="s">
        <v>140</v>
      </c>
      <c r="B4" s="9" t="s">
        <v>141</v>
      </c>
      <c r="C4" s="9" t="s">
        <v>142</v>
      </c>
      <c r="D4" s="205" t="s">
        <v>143</v>
      </c>
    </row>
    <row r="5" spans="1:4" ht="14.25">
      <c r="A5" s="9" t="s">
        <v>144</v>
      </c>
      <c r="B5" s="9" t="s">
        <v>145</v>
      </c>
      <c r="C5" s="9" t="s">
        <v>146</v>
      </c>
      <c r="D5" s="205" t="s">
        <v>147</v>
      </c>
    </row>
    <row r="6" spans="1:4" ht="14.25">
      <c r="A6" s="9" t="s">
        <v>148</v>
      </c>
      <c r="B6" s="9" t="s">
        <v>149</v>
      </c>
      <c r="C6" s="9" t="s">
        <v>150</v>
      </c>
      <c r="D6" s="1" t="s">
        <v>151</v>
      </c>
    </row>
    <row r="7" spans="1:3" ht="14.25">
      <c r="A7" s="9" t="s">
        <v>152</v>
      </c>
      <c r="B7" s="9" t="s">
        <v>153</v>
      </c>
      <c r="C7" s="9" t="s">
        <v>154</v>
      </c>
    </row>
    <row r="8" spans="1:4" ht="14.25">
      <c r="A8" s="9" t="s">
        <v>155</v>
      </c>
      <c r="B8" s="9" t="s">
        <v>156</v>
      </c>
      <c r="C8" s="9" t="s">
        <v>157</v>
      </c>
      <c r="D8" s="1" t="s">
        <v>158</v>
      </c>
    </row>
    <row r="9" spans="1:4" ht="14.25">
      <c r="A9" s="9" t="s">
        <v>159</v>
      </c>
      <c r="B9" s="9" t="s">
        <v>160</v>
      </c>
      <c r="C9" s="9" t="s">
        <v>161</v>
      </c>
      <c r="D9" s="1" t="s">
        <v>162</v>
      </c>
    </row>
    <row r="10" spans="1:4" ht="14.25">
      <c r="A10" s="9" t="s">
        <v>163</v>
      </c>
      <c r="B10" s="9" t="s">
        <v>164</v>
      </c>
      <c r="C10" s="9" t="s">
        <v>165</v>
      </c>
      <c r="D10" s="1" t="s">
        <v>166</v>
      </c>
    </row>
    <row r="11" spans="1:3" ht="14.25">
      <c r="A11" s="9" t="s">
        <v>167</v>
      </c>
      <c r="B11" s="9" t="s">
        <v>168</v>
      </c>
      <c r="C11" s="9" t="s">
        <v>169</v>
      </c>
    </row>
    <row r="12" spans="1:4" ht="14.25">
      <c r="A12" s="9" t="s">
        <v>170</v>
      </c>
      <c r="B12" s="9" t="s">
        <v>171</v>
      </c>
      <c r="C12" s="9" t="s">
        <v>172</v>
      </c>
      <c r="D12" s="205" t="s">
        <v>173</v>
      </c>
    </row>
    <row r="13" spans="1:4" ht="14.25">
      <c r="A13" s="9" t="s">
        <v>174</v>
      </c>
      <c r="B13" s="9" t="s">
        <v>175</v>
      </c>
      <c r="C13" s="9" t="s">
        <v>176</v>
      </c>
      <c r="D13" s="205" t="s">
        <v>177</v>
      </c>
    </row>
    <row r="14" spans="1:4" ht="14.25">
      <c r="A14" s="9" t="s">
        <v>178</v>
      </c>
      <c r="B14" s="9" t="s">
        <v>179</v>
      </c>
      <c r="C14" s="9" t="s">
        <v>180</v>
      </c>
      <c r="D14" s="1" t="s">
        <v>181</v>
      </c>
    </row>
    <row r="15" spans="1:3" ht="15">
      <c r="A15" s="9" t="s">
        <v>182</v>
      </c>
      <c r="B15" s="9" t="s">
        <v>183</v>
      </c>
      <c r="C15" s="9" t="s">
        <v>184</v>
      </c>
    </row>
    <row r="16" spans="1:7" ht="15">
      <c r="A16" s="9" t="s">
        <v>185</v>
      </c>
      <c r="B16" s="9" t="s">
        <v>186</v>
      </c>
      <c r="C16" s="9" t="s">
        <v>187</v>
      </c>
      <c r="G16" s="1" t="s">
        <v>33</v>
      </c>
    </row>
    <row r="17" spans="1:3" ht="15">
      <c r="A17" s="9" t="s">
        <v>188</v>
      </c>
      <c r="B17" s="9" t="s">
        <v>189</v>
      </c>
      <c r="C17" s="9" t="s">
        <v>190</v>
      </c>
    </row>
    <row r="18" spans="1:3" ht="15">
      <c r="A18" s="9" t="s">
        <v>191</v>
      </c>
      <c r="B18" s="9" t="s">
        <v>192</v>
      </c>
      <c r="C18" s="9" t="s">
        <v>193</v>
      </c>
    </row>
    <row r="19" spans="1:3" ht="15">
      <c r="A19" s="9" t="s">
        <v>194</v>
      </c>
      <c r="B19" s="9" t="s">
        <v>195</v>
      </c>
      <c r="C19" s="9" t="s">
        <v>196</v>
      </c>
    </row>
    <row r="20" spans="1:4" ht="14.25">
      <c r="A20" s="9" t="s">
        <v>197</v>
      </c>
      <c r="B20" s="9" t="s">
        <v>198</v>
      </c>
      <c r="C20" s="9" t="s">
        <v>199</v>
      </c>
      <c r="D20" s="1" t="s">
        <v>200</v>
      </c>
    </row>
    <row r="21" spans="1:4" ht="14.25">
      <c r="A21" s="9" t="s">
        <v>201</v>
      </c>
      <c r="B21" s="9" t="s">
        <v>202</v>
      </c>
      <c r="C21" s="9" t="s">
        <v>203</v>
      </c>
      <c r="D21" s="1" t="s">
        <v>204</v>
      </c>
    </row>
    <row r="22" spans="1:4" ht="14.25">
      <c r="A22" s="9" t="s">
        <v>205</v>
      </c>
      <c r="B22" s="9" t="s">
        <v>206</v>
      </c>
      <c r="C22" s="9" t="s">
        <v>207</v>
      </c>
      <c r="D22" s="1" t="s">
        <v>208</v>
      </c>
    </row>
    <row r="23" spans="1:4" ht="14.25">
      <c r="A23" s="9" t="s">
        <v>209</v>
      </c>
      <c r="B23" s="9" t="s">
        <v>210</v>
      </c>
      <c r="C23" s="9"/>
      <c r="D23" s="1" t="s">
        <v>211</v>
      </c>
    </row>
    <row r="24" spans="1:4" ht="14.25">
      <c r="A24" s="9" t="s">
        <v>212</v>
      </c>
      <c r="B24" s="9" t="s">
        <v>213</v>
      </c>
      <c r="C24" s="9"/>
      <c r="D24" s="1" t="s">
        <v>214</v>
      </c>
    </row>
    <row r="25" spans="1:3" ht="14.25">
      <c r="A25" s="9" t="s">
        <v>215</v>
      </c>
      <c r="B25" s="9" t="s">
        <v>216</v>
      </c>
      <c r="C25" s="9"/>
    </row>
    <row r="26" spans="1:4" ht="14.25">
      <c r="A26" s="9" t="s">
        <v>217</v>
      </c>
      <c r="B26" s="9" t="s">
        <v>218</v>
      </c>
      <c r="C26" s="9"/>
      <c r="D26" s="1" t="s">
        <v>219</v>
      </c>
    </row>
    <row r="27" spans="1:4" ht="14.25">
      <c r="A27" s="9" t="s">
        <v>220</v>
      </c>
      <c r="B27" s="9" t="s">
        <v>221</v>
      </c>
      <c r="C27" s="9" t="s">
        <v>222</v>
      </c>
      <c r="D27" s="1" t="s">
        <v>223</v>
      </c>
    </row>
    <row r="28" spans="1:4" ht="14.25">
      <c r="A28" s="9" t="s">
        <v>224</v>
      </c>
      <c r="B28" s="9" t="s">
        <v>225</v>
      </c>
      <c r="C28" s="9" t="s">
        <v>226</v>
      </c>
      <c r="D28" s="1" t="s">
        <v>227</v>
      </c>
    </row>
    <row r="29" spans="1:3" ht="14.25">
      <c r="A29" s="9" t="s">
        <v>228</v>
      </c>
      <c r="B29" s="9" t="s">
        <v>229</v>
      </c>
      <c r="C29" s="9" t="s">
        <v>230</v>
      </c>
    </row>
    <row r="30" spans="1:3" ht="15">
      <c r="A30" s="9" t="s">
        <v>231</v>
      </c>
      <c r="B30" s="9" t="s">
        <v>232</v>
      </c>
      <c r="C30" s="9" t="s">
        <v>233</v>
      </c>
    </row>
    <row r="31" spans="1:4" ht="15.75">
      <c r="A31" s="9" t="s">
        <v>234</v>
      </c>
      <c r="B31" s="9" t="s">
        <v>235</v>
      </c>
      <c r="C31" s="9" t="s">
        <v>236</v>
      </c>
      <c r="D31" s="205" t="s">
        <v>237</v>
      </c>
    </row>
    <row r="32" spans="1:15" ht="14.25">
      <c r="A32" s="9" t="s">
        <v>238</v>
      </c>
      <c r="B32" s="9" t="s">
        <v>239</v>
      </c>
      <c r="C32" s="9" t="s">
        <v>240</v>
      </c>
      <c r="D32" s="205" t="s">
        <v>241</v>
      </c>
      <c r="M32" s="11" t="s">
        <v>586</v>
      </c>
      <c r="N32" s="11" t="s">
        <v>587</v>
      </c>
      <c r="O32" s="11" t="s">
        <v>588</v>
      </c>
    </row>
    <row r="33" spans="1:17" ht="14.25">
      <c r="A33" s="9" t="s">
        <v>242</v>
      </c>
      <c r="B33" s="9" t="s">
        <v>243</v>
      </c>
      <c r="C33" s="9" t="s">
        <v>244</v>
      </c>
      <c r="D33" s="1" t="s">
        <v>245</v>
      </c>
      <c r="M33" s="11">
        <v>10</v>
      </c>
      <c r="N33" s="11">
        <v>5</v>
      </c>
      <c r="O33" s="81">
        <f>M33*N33</f>
        <v>50</v>
      </c>
      <c r="Q33" s="1" t="s">
        <v>590</v>
      </c>
    </row>
    <row r="34" spans="1:15" ht="14.25">
      <c r="A34" s="9" t="s">
        <v>246</v>
      </c>
      <c r="B34" s="9" t="s">
        <v>247</v>
      </c>
      <c r="C34" s="9" t="s">
        <v>248</v>
      </c>
      <c r="D34" s="1" t="s">
        <v>249</v>
      </c>
      <c r="I34" s="84" t="s">
        <v>600</v>
      </c>
      <c r="M34" s="11">
        <v>20</v>
      </c>
      <c r="N34" s="11">
        <v>10</v>
      </c>
      <c r="O34" s="11"/>
    </row>
    <row r="35" spans="1:15" ht="14.25">
      <c r="A35" s="9" t="s">
        <v>250</v>
      </c>
      <c r="B35" s="9" t="s">
        <v>251</v>
      </c>
      <c r="C35" s="9" t="s">
        <v>252</v>
      </c>
      <c r="D35" s="1" t="s">
        <v>253</v>
      </c>
      <c r="M35" s="11">
        <v>15</v>
      </c>
      <c r="N35" s="11">
        <v>20</v>
      </c>
      <c r="O35" s="11"/>
    </row>
    <row r="36" spans="1:15" ht="14.25">
      <c r="A36" s="9" t="s">
        <v>254</v>
      </c>
      <c r="B36" s="9" t="s">
        <v>255</v>
      </c>
      <c r="C36" s="9" t="s">
        <v>256</v>
      </c>
      <c r="D36" s="1" t="s">
        <v>257</v>
      </c>
      <c r="M36" s="11">
        <v>30</v>
      </c>
      <c r="N36" s="11">
        <v>10</v>
      </c>
      <c r="O36" s="11"/>
    </row>
    <row r="37" spans="1:17" ht="14.25">
      <c r="A37" s="9" t="s">
        <v>258</v>
      </c>
      <c r="B37" s="9" t="s">
        <v>259</v>
      </c>
      <c r="C37" s="9" t="s">
        <v>260</v>
      </c>
      <c r="D37" s="1" t="s">
        <v>261</v>
      </c>
      <c r="M37" s="11">
        <v>50</v>
      </c>
      <c r="N37" s="11">
        <v>50</v>
      </c>
      <c r="O37" s="11"/>
      <c r="Q37" s="82" t="s">
        <v>589</v>
      </c>
    </row>
    <row r="38" spans="1:3" ht="15">
      <c r="A38" s="9" t="s">
        <v>262</v>
      </c>
      <c r="B38" s="9" t="s">
        <v>263</v>
      </c>
      <c r="C38" s="9" t="s">
        <v>264</v>
      </c>
    </row>
    <row r="39" spans="1:19" ht="15.75">
      <c r="A39" s="9" t="s">
        <v>265</v>
      </c>
      <c r="B39" s="9" t="s">
        <v>266</v>
      </c>
      <c r="C39" s="9" t="s">
        <v>267</v>
      </c>
      <c r="D39" s="205" t="s">
        <v>268</v>
      </c>
      <c r="H39" s="22"/>
      <c r="Q39" s="82" t="s">
        <v>592</v>
      </c>
      <c r="R39" s="82"/>
      <c r="S39" s="82"/>
    </row>
    <row r="40" spans="1:19" ht="15">
      <c r="A40" s="9" t="s">
        <v>269</v>
      </c>
      <c r="B40" s="9" t="s">
        <v>270</v>
      </c>
      <c r="C40" s="9" t="s">
        <v>271</v>
      </c>
      <c r="D40" s="1" t="s">
        <v>272</v>
      </c>
      <c r="Q40" s="82" t="s">
        <v>593</v>
      </c>
      <c r="R40" s="82"/>
      <c r="S40" s="82"/>
    </row>
    <row r="41" spans="1:19" ht="15">
      <c r="A41" s="9" t="s">
        <v>273</v>
      </c>
      <c r="B41" s="9" t="s">
        <v>274</v>
      </c>
      <c r="C41" s="9" t="s">
        <v>275</v>
      </c>
      <c r="Q41" s="82" t="s">
        <v>594</v>
      </c>
      <c r="R41" s="82"/>
      <c r="S41" s="82"/>
    </row>
    <row r="42" spans="1:19" ht="15">
      <c r="A42" s="9" t="s">
        <v>276</v>
      </c>
      <c r="B42" s="9" t="s">
        <v>277</v>
      </c>
      <c r="C42" s="9" t="s">
        <v>278</v>
      </c>
      <c r="D42" s="23">
        <v>1</v>
      </c>
      <c r="E42" s="1" t="s">
        <v>279</v>
      </c>
      <c r="Q42" s="82" t="s">
        <v>595</v>
      </c>
      <c r="R42" s="82"/>
      <c r="S42" s="82"/>
    </row>
    <row r="43" spans="1:19" ht="15">
      <c r="A43" s="9" t="s">
        <v>280</v>
      </c>
      <c r="B43" s="9" t="s">
        <v>281</v>
      </c>
      <c r="C43" s="9" t="s">
        <v>282</v>
      </c>
      <c r="D43" s="23">
        <v>2</v>
      </c>
      <c r="E43" s="1" t="s">
        <v>283</v>
      </c>
      <c r="G43" s="1" t="s">
        <v>284</v>
      </c>
      <c r="Q43" s="82" t="s">
        <v>596</v>
      </c>
      <c r="R43" s="82"/>
      <c r="S43" s="82"/>
    </row>
    <row r="44" spans="1:3" ht="15">
      <c r="A44" s="9" t="s">
        <v>285</v>
      </c>
      <c r="B44" s="9" t="s">
        <v>286</v>
      </c>
      <c r="C44" s="9" t="s">
        <v>287</v>
      </c>
    </row>
    <row r="45" spans="1:17" ht="15">
      <c r="A45" s="9" t="s">
        <v>288</v>
      </c>
      <c r="B45" s="9" t="s">
        <v>289</v>
      </c>
      <c r="C45" s="9" t="s">
        <v>290</v>
      </c>
      <c r="Q45" s="1" t="s">
        <v>591</v>
      </c>
    </row>
    <row r="46" spans="1:3" ht="15">
      <c r="A46" s="9" t="s">
        <v>291</v>
      </c>
      <c r="B46" s="9" t="s">
        <v>292</v>
      </c>
      <c r="C46" s="9" t="s">
        <v>293</v>
      </c>
    </row>
    <row r="47" spans="1:3" ht="15">
      <c r="A47" s="9" t="s">
        <v>294</v>
      </c>
      <c r="B47" s="9" t="s">
        <v>295</v>
      </c>
      <c r="C47" s="9" t="s">
        <v>296</v>
      </c>
    </row>
    <row r="48" spans="1:3" ht="15">
      <c r="A48" s="9" t="s">
        <v>297</v>
      </c>
      <c r="B48" s="9" t="s">
        <v>298</v>
      </c>
      <c r="C48" s="9" t="s">
        <v>299</v>
      </c>
    </row>
    <row r="49" spans="1:4" ht="14.25">
      <c r="A49" s="9" t="s">
        <v>300</v>
      </c>
      <c r="B49" s="9" t="s">
        <v>301</v>
      </c>
      <c r="C49" s="9" t="s">
        <v>302</v>
      </c>
      <c r="D49" s="1" t="s">
        <v>303</v>
      </c>
    </row>
    <row r="50" spans="1:3" ht="14.25">
      <c r="A50" s="9" t="s">
        <v>304</v>
      </c>
      <c r="B50" s="9" t="s">
        <v>305</v>
      </c>
      <c r="C50" s="9" t="s">
        <v>306</v>
      </c>
    </row>
    <row r="51" spans="1:4" ht="14.25">
      <c r="A51" s="9" t="s">
        <v>307</v>
      </c>
      <c r="B51" s="9" t="s">
        <v>308</v>
      </c>
      <c r="C51" s="9" t="s">
        <v>309</v>
      </c>
      <c r="D51" s="205" t="s">
        <v>12</v>
      </c>
    </row>
    <row r="52" spans="1:4" ht="14.25">
      <c r="A52" s="9" t="s">
        <v>310</v>
      </c>
      <c r="B52" s="9" t="s">
        <v>311</v>
      </c>
      <c r="C52" s="9" t="s">
        <v>312</v>
      </c>
      <c r="D52" s="1" t="s">
        <v>313</v>
      </c>
    </row>
    <row r="53" spans="1:4" ht="14.25">
      <c r="A53" s="9" t="s">
        <v>314</v>
      </c>
      <c r="B53" s="9" t="s">
        <v>315</v>
      </c>
      <c r="C53" s="9" t="s">
        <v>316</v>
      </c>
      <c r="D53" s="1" t="s">
        <v>317</v>
      </c>
    </row>
    <row r="54" spans="1:4" ht="14.25">
      <c r="A54" s="9" t="s">
        <v>318</v>
      </c>
      <c r="B54" s="9" t="s">
        <v>319</v>
      </c>
      <c r="C54" s="9" t="s">
        <v>320</v>
      </c>
      <c r="D54" s="1" t="s">
        <v>321</v>
      </c>
    </row>
    <row r="55" spans="1:3" ht="14.25">
      <c r="A55" s="9" t="s">
        <v>322</v>
      </c>
      <c r="B55" s="9" t="s">
        <v>323</v>
      </c>
      <c r="C55" s="9" t="s">
        <v>324</v>
      </c>
    </row>
    <row r="56" spans="1:4" ht="14.25">
      <c r="A56" s="9" t="s">
        <v>325</v>
      </c>
      <c r="B56" s="9" t="s">
        <v>326</v>
      </c>
      <c r="C56" s="9" t="s">
        <v>327</v>
      </c>
      <c r="D56" s="205" t="s">
        <v>13</v>
      </c>
    </row>
    <row r="57" spans="1:4" ht="14.25">
      <c r="A57" s="9" t="s">
        <v>328</v>
      </c>
      <c r="B57" s="9" t="s">
        <v>329</v>
      </c>
      <c r="C57" s="9" t="s">
        <v>330</v>
      </c>
      <c r="D57" s="1" t="s">
        <v>331</v>
      </c>
    </row>
    <row r="58" spans="1:4" ht="14.25">
      <c r="A58" s="9" t="s">
        <v>332</v>
      </c>
      <c r="B58" s="9" t="s">
        <v>333</v>
      </c>
      <c r="C58" s="9" t="s">
        <v>334</v>
      </c>
      <c r="D58" s="1" t="s">
        <v>335</v>
      </c>
    </row>
    <row r="59" spans="1:4" ht="14.25">
      <c r="A59" s="9" t="s">
        <v>336</v>
      </c>
      <c r="B59" s="9" t="s">
        <v>337</v>
      </c>
      <c r="C59" s="9" t="s">
        <v>338</v>
      </c>
      <c r="D59" s="1" t="s">
        <v>339</v>
      </c>
    </row>
    <row r="60" spans="1:3" ht="14.25">
      <c r="A60" s="9" t="s">
        <v>340</v>
      </c>
      <c r="B60" s="9" t="s">
        <v>341</v>
      </c>
      <c r="C60" s="9" t="s">
        <v>342</v>
      </c>
    </row>
    <row r="61" spans="1:5" ht="15">
      <c r="A61" s="9" t="s">
        <v>343</v>
      </c>
      <c r="B61" s="9" t="s">
        <v>344</v>
      </c>
      <c r="C61" s="9" t="s">
        <v>345</v>
      </c>
      <c r="E61" s="1" t="s">
        <v>346</v>
      </c>
    </row>
    <row r="62" spans="1:5" ht="15">
      <c r="A62" s="9" t="s">
        <v>347</v>
      </c>
      <c r="B62" s="9" t="s">
        <v>348</v>
      </c>
      <c r="C62" s="9" t="s">
        <v>349</v>
      </c>
      <c r="E62" s="1" t="s">
        <v>350</v>
      </c>
    </row>
    <row r="63" spans="1:3" ht="15">
      <c r="A63" s="9" t="s">
        <v>351</v>
      </c>
      <c r="B63" s="9" t="s">
        <v>352</v>
      </c>
      <c r="C63" s="9" t="s">
        <v>353</v>
      </c>
    </row>
    <row r="64" ht="15">
      <c r="E64" s="35"/>
    </row>
    <row r="65" ht="15">
      <c r="E65" s="1" t="s">
        <v>597</v>
      </c>
    </row>
    <row r="66" ht="15">
      <c r="E66" s="1" t="s">
        <v>598</v>
      </c>
    </row>
    <row r="67" ht="14.25">
      <c r="E67" s="1" t="s">
        <v>355</v>
      </c>
    </row>
    <row r="69" ht="14.25">
      <c r="D69" s="205" t="s">
        <v>14</v>
      </c>
    </row>
    <row r="70" ht="14.25">
      <c r="D70" s="1" t="s">
        <v>354</v>
      </c>
    </row>
    <row r="73" ht="14.25">
      <c r="B73" s="205" t="s">
        <v>15</v>
      </c>
    </row>
    <row r="74" ht="14.25">
      <c r="E74" s="205" t="s">
        <v>16</v>
      </c>
    </row>
    <row r="75" ht="15">
      <c r="E75" s="1" t="s">
        <v>356</v>
      </c>
    </row>
    <row r="76" spans="11:15" ht="15">
      <c r="K76"/>
      <c r="L76"/>
      <c r="M76"/>
      <c r="N76"/>
      <c r="O76"/>
    </row>
    <row r="77" spans="11:15" ht="15">
      <c r="K77"/>
      <c r="L77"/>
      <c r="M77"/>
      <c r="N77"/>
      <c r="O77"/>
    </row>
    <row r="78" spans="11:15" ht="15">
      <c r="K78"/>
      <c r="L78"/>
      <c r="M78"/>
      <c r="N78"/>
      <c r="O78"/>
    </row>
    <row r="79" spans="11:15" ht="15">
      <c r="K79"/>
      <c r="L79"/>
      <c r="M79"/>
      <c r="N79"/>
      <c r="O79"/>
    </row>
    <row r="80" spans="11:15" ht="15">
      <c r="K80"/>
      <c r="L80"/>
      <c r="M80"/>
      <c r="N80"/>
      <c r="O80"/>
    </row>
    <row r="81" spans="11:15" ht="15">
      <c r="K81"/>
      <c r="L81"/>
      <c r="M81"/>
      <c r="N81"/>
      <c r="O81"/>
    </row>
    <row r="82" spans="11:15" ht="15">
      <c r="K82"/>
      <c r="L82"/>
      <c r="M82"/>
      <c r="N82"/>
      <c r="O82"/>
    </row>
    <row r="83" spans="11:15" ht="15">
      <c r="K83"/>
      <c r="L83"/>
      <c r="M83"/>
      <c r="N83"/>
      <c r="O83"/>
    </row>
    <row r="84" spans="11:15" ht="15">
      <c r="K84"/>
      <c r="L84"/>
      <c r="M84"/>
      <c r="N84"/>
      <c r="O84"/>
    </row>
    <row r="87" spans="2:6" ht="14.25">
      <c r="B87" s="205" t="s">
        <v>17</v>
      </c>
      <c r="F87" s="35"/>
    </row>
    <row r="89" spans="2:8" ht="14.25">
      <c r="B89" s="76" t="s">
        <v>357</v>
      </c>
      <c r="C89" s="77" t="s">
        <v>358</v>
      </c>
      <c r="D89" s="75" t="s">
        <v>359</v>
      </c>
      <c r="E89" s="78" t="s">
        <v>360</v>
      </c>
      <c r="F89" s="75" t="s">
        <v>361</v>
      </c>
      <c r="G89" s="75" t="s">
        <v>362</v>
      </c>
      <c r="H89" s="79" t="s">
        <v>363</v>
      </c>
    </row>
    <row r="90" spans="2:8" ht="14.25">
      <c r="B90" s="76" t="s">
        <v>111</v>
      </c>
      <c r="C90" s="77">
        <v>1</v>
      </c>
      <c r="D90" s="75"/>
      <c r="E90" s="78">
        <v>10</v>
      </c>
      <c r="F90" s="75"/>
      <c r="G90" s="75"/>
      <c r="H90" s="79">
        <v>5</v>
      </c>
    </row>
    <row r="91" spans="2:8" ht="14.25">
      <c r="B91" s="76" t="s">
        <v>112</v>
      </c>
      <c r="C91" s="77">
        <v>2</v>
      </c>
      <c r="D91" s="75"/>
      <c r="E91" s="78">
        <v>9</v>
      </c>
      <c r="F91" s="75"/>
      <c r="G91" s="75"/>
      <c r="H91" s="79">
        <v>6</v>
      </c>
    </row>
    <row r="92" spans="2:8" ht="14.25">
      <c r="B92" s="76" t="s">
        <v>113</v>
      </c>
      <c r="C92" s="77">
        <v>3</v>
      </c>
      <c r="D92" s="75"/>
      <c r="E92" s="78">
        <v>8</v>
      </c>
      <c r="F92" s="75"/>
      <c r="G92" s="75"/>
      <c r="H92" s="79">
        <v>7</v>
      </c>
    </row>
    <row r="93" spans="2:8" ht="14.25">
      <c r="B93" s="76" t="s">
        <v>364</v>
      </c>
      <c r="C93" s="77">
        <v>4</v>
      </c>
      <c r="D93" s="75"/>
      <c r="E93" s="78">
        <v>7</v>
      </c>
      <c r="F93" s="75"/>
      <c r="G93" s="75"/>
      <c r="H93" s="79">
        <v>8</v>
      </c>
    </row>
    <row r="94" spans="2:8" ht="14.25">
      <c r="B94" s="76" t="s">
        <v>365</v>
      </c>
      <c r="C94" s="77">
        <v>5</v>
      </c>
      <c r="D94" s="75"/>
      <c r="E94" s="78">
        <v>6</v>
      </c>
      <c r="F94" s="75"/>
      <c r="G94" s="75"/>
      <c r="H94" s="79">
        <v>9</v>
      </c>
    </row>
    <row r="95" spans="2:8" ht="14.25">
      <c r="B95" s="1" t="s">
        <v>366</v>
      </c>
      <c r="E95" s="1" t="s">
        <v>367</v>
      </c>
      <c r="H95" s="1" t="s">
        <v>368</v>
      </c>
    </row>
    <row r="97" ht="15">
      <c r="B97" s="1" t="s">
        <v>369</v>
      </c>
    </row>
    <row r="98" ht="15">
      <c r="B98" s="1" t="s">
        <v>370</v>
      </c>
    </row>
    <row r="99" ht="15"/>
    <row r="100" ht="15"/>
    <row r="101" ht="15"/>
    <row r="102" ht="15"/>
    <row r="103" ht="15"/>
    <row r="104" ht="15"/>
    <row r="105" ht="15"/>
    <row r="106" ht="14.25">
      <c r="D106" s="1" t="s">
        <v>371</v>
      </c>
    </row>
    <row r="107" ht="14.25">
      <c r="D107" s="1" t="s">
        <v>372</v>
      </c>
    </row>
    <row r="109" ht="14.25">
      <c r="D109" s="1" t="s">
        <v>373</v>
      </c>
    </row>
    <row r="110" ht="14.25">
      <c r="E110" s="1" t="s">
        <v>374</v>
      </c>
    </row>
    <row r="113" ht="14.25">
      <c r="A113" s="1" t="s">
        <v>7</v>
      </c>
    </row>
  </sheetData>
  <printOptions gridLines="1"/>
  <pageMargins left="0.75" right="0.75" top="1" bottom="1" header="0.512" footer="0.512"/>
  <pageSetup orientation="portrait" paperSize="9" r:id="rId4"/>
  <headerFooter alignWithMargins="0">
    <oddHeader>&amp;C&amp;A</oddHeader>
    <oddFooter>&amp;C- &amp;P -</oddFooter>
  </headerFooter>
  <drawing r:id="rId3"/>
  <legacyDrawing r:id="rId2"/>
  <oleObjects>
    <oleObject progId="Photoshop.Image.5" shapeId="554226" r:id="rId1"/>
  </oleObjects>
</worksheet>
</file>

<file path=xl/worksheets/sheet5.xml><?xml version="1.0" encoding="utf-8"?>
<worksheet xmlns="http://schemas.openxmlformats.org/spreadsheetml/2006/main" xmlns:r="http://schemas.openxmlformats.org/officeDocument/2006/relationships">
  <sheetPr codeName="Sheet5"/>
  <dimension ref="A1:M107"/>
  <sheetViews>
    <sheetView showGridLines="0" zoomScale="75" zoomScaleNormal="75" workbookViewId="0" topLeftCell="A1">
      <selection activeCell="H90" sqref="H90"/>
    </sheetView>
  </sheetViews>
  <sheetFormatPr defaultColWidth="9.00390625" defaultRowHeight="14.25"/>
  <cols>
    <col min="1" max="2" width="11.00390625" style="1" customWidth="1"/>
    <col min="3" max="5" width="10.50390625" style="1" customWidth="1"/>
    <col min="6" max="16384" width="11.00390625" style="1" customWidth="1"/>
  </cols>
  <sheetData>
    <row r="1" ht="14.25">
      <c r="A1" s="205" t="s">
        <v>375</v>
      </c>
    </row>
    <row r="2" ht="15"/>
    <row r="3" spans="3:7" ht="15">
      <c r="C3" s="2"/>
      <c r="D3" s="3"/>
      <c r="E3" s="3"/>
      <c r="F3" s="3"/>
      <c r="G3" s="3"/>
    </row>
    <row r="4" ht="15"/>
    <row r="5" ht="15"/>
    <row r="6" ht="15">
      <c r="M6" s="1" t="s">
        <v>707</v>
      </c>
    </row>
    <row r="7" ht="15"/>
    <row r="8" ht="15"/>
    <row r="9" ht="15"/>
    <row r="10" ht="15">
      <c r="C10" s="82" t="s">
        <v>667</v>
      </c>
    </row>
    <row r="11" ht="15">
      <c r="C11" s="82" t="s">
        <v>706</v>
      </c>
    </row>
    <row r="12" ht="15"/>
    <row r="13" ht="15.75">
      <c r="A13" s="205" t="s">
        <v>376</v>
      </c>
    </row>
    <row r="14" ht="15">
      <c r="A14" s="1" t="s">
        <v>377</v>
      </c>
    </row>
    <row r="15" ht="15"/>
    <row r="16" ht="15">
      <c r="C16" s="4"/>
    </row>
    <row r="17" ht="15"/>
    <row r="18" ht="15"/>
    <row r="19" ht="14.25">
      <c r="A19" s="1" t="s">
        <v>378</v>
      </c>
    </row>
    <row r="22" ht="14.25">
      <c r="F22" s="5"/>
    </row>
    <row r="24" ht="14.25">
      <c r="A24" s="205" t="s">
        <v>379</v>
      </c>
    </row>
    <row r="25" ht="15"/>
    <row r="26" spans="3:5" ht="15">
      <c r="C26" s="6" t="s">
        <v>380</v>
      </c>
      <c r="D26" s="7"/>
      <c r="E26" s="8"/>
    </row>
    <row r="27" spans="3:5" ht="15">
      <c r="C27" s="9" t="s">
        <v>381</v>
      </c>
      <c r="D27" s="9" t="s">
        <v>382</v>
      </c>
      <c r="E27" s="9" t="s">
        <v>383</v>
      </c>
    </row>
    <row r="28" spans="3:5" ht="15">
      <c r="C28" s="9" t="s">
        <v>384</v>
      </c>
      <c r="D28" s="9" t="s">
        <v>385</v>
      </c>
      <c r="E28" s="9" t="s">
        <v>386</v>
      </c>
    </row>
    <row r="29" spans="3:5" ht="15">
      <c r="C29" s="10" t="s">
        <v>387</v>
      </c>
      <c r="D29" s="9" t="s">
        <v>388</v>
      </c>
      <c r="E29" s="9" t="s">
        <v>389</v>
      </c>
    </row>
    <row r="31" spans="3:5" ht="14.25">
      <c r="C31" s="11" t="s">
        <v>390</v>
      </c>
      <c r="D31" s="11" t="s">
        <v>391</v>
      </c>
      <c r="E31" s="11" t="s">
        <v>392</v>
      </c>
    </row>
    <row r="32" spans="3:5" ht="14.25">
      <c r="C32" s="11" t="s">
        <v>1139</v>
      </c>
      <c r="D32" s="11" t="s">
        <v>1138</v>
      </c>
      <c r="E32" s="12">
        <v>100</v>
      </c>
    </row>
    <row r="33" spans="3:7" ht="14.25">
      <c r="C33" s="13" t="s">
        <v>394</v>
      </c>
      <c r="D33" s="11"/>
      <c r="E33" s="11"/>
      <c r="G33" s="82" t="s">
        <v>670</v>
      </c>
    </row>
    <row r="34" spans="3:7" ht="14.25">
      <c r="C34" s="11"/>
      <c r="D34" s="11"/>
      <c r="E34" s="11"/>
      <c r="G34" s="1" t="s">
        <v>393</v>
      </c>
    </row>
    <row r="35" ht="14.25">
      <c r="G35" s="1" t="s">
        <v>692</v>
      </c>
    </row>
    <row r="36" ht="14.25">
      <c r="G36" s="1" t="s">
        <v>693</v>
      </c>
    </row>
    <row r="37" ht="15">
      <c r="G37" s="1" t="s">
        <v>395</v>
      </c>
    </row>
    <row r="38" ht="15">
      <c r="G38" s="1" t="s">
        <v>396</v>
      </c>
    </row>
    <row r="39" ht="15">
      <c r="G39" s="1" t="s">
        <v>397</v>
      </c>
    </row>
    <row r="40" ht="15"/>
    <row r="41" ht="14.25">
      <c r="G41" s="1" t="s">
        <v>694</v>
      </c>
    </row>
    <row r="44" ht="14.25">
      <c r="A44" s="35"/>
    </row>
    <row r="45" ht="15"/>
    <row r="46" ht="15.75">
      <c r="A46" s="205" t="s">
        <v>18</v>
      </c>
    </row>
    <row r="47" ht="15.75">
      <c r="A47" s="205" t="s">
        <v>398</v>
      </c>
    </row>
    <row r="48" spans="2:3" ht="15">
      <c r="B48" s="11" t="s">
        <v>399</v>
      </c>
      <c r="C48" s="11" t="s">
        <v>400</v>
      </c>
    </row>
    <row r="49" spans="2:3" ht="15">
      <c r="B49" s="11" t="s">
        <v>111</v>
      </c>
      <c r="C49" s="11">
        <v>10</v>
      </c>
    </row>
    <row r="50" spans="2:3" ht="15">
      <c r="B50" s="11" t="s">
        <v>112</v>
      </c>
      <c r="C50" s="11">
        <v>30</v>
      </c>
    </row>
    <row r="51" spans="2:3" ht="15">
      <c r="B51" s="11" t="s">
        <v>113</v>
      </c>
      <c r="C51" s="11">
        <v>5</v>
      </c>
    </row>
    <row r="52" ht="15"/>
    <row r="53" ht="15">
      <c r="A53" s="1" t="s">
        <v>401</v>
      </c>
    </row>
    <row r="54" ht="15">
      <c r="A54" s="1" t="s">
        <v>402</v>
      </c>
    </row>
    <row r="55" ht="15">
      <c r="A55" s="1" t="s">
        <v>403</v>
      </c>
    </row>
    <row r="56" ht="15">
      <c r="A56" s="1" t="s">
        <v>404</v>
      </c>
    </row>
    <row r="57" ht="15">
      <c r="A57" s="1" t="s">
        <v>405</v>
      </c>
    </row>
    <row r="59" ht="14.25">
      <c r="A59" s="1" t="s">
        <v>406</v>
      </c>
    </row>
    <row r="60" ht="14.25">
      <c r="A60" s="1" t="s">
        <v>407</v>
      </c>
    </row>
    <row r="62" ht="14.25">
      <c r="A62" s="1" t="s">
        <v>408</v>
      </c>
    </row>
    <row r="63" ht="14.25">
      <c r="A63" s="1" t="s">
        <v>409</v>
      </c>
    </row>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7" ht="14.25">
      <c r="A87" s="1" t="s">
        <v>668</v>
      </c>
    </row>
    <row r="88" ht="14.25">
      <c r="B88" s="1" t="s">
        <v>669</v>
      </c>
    </row>
    <row r="89" ht="14.25">
      <c r="B89" s="1" t="s">
        <v>1163</v>
      </c>
    </row>
    <row r="90" ht="15"/>
    <row r="91" ht="15"/>
    <row r="92" ht="15"/>
    <row r="93" ht="15"/>
    <row r="94" ht="15"/>
    <row r="95" ht="15"/>
    <row r="96" ht="15"/>
    <row r="97" ht="15"/>
    <row r="98" ht="15"/>
    <row r="99" ht="15"/>
    <row r="100" ht="15"/>
    <row r="101" ht="15"/>
    <row r="102" ht="15"/>
    <row r="103" ht="15"/>
    <row r="104" ht="15"/>
    <row r="105" ht="15"/>
    <row r="106" ht="15"/>
    <row r="107" ht="14.25">
      <c r="A107" s="1" t="s">
        <v>7</v>
      </c>
    </row>
  </sheetData>
  <printOptions/>
  <pageMargins left="0.75" right="0.75" top="1" bottom="1" header="0.512" footer="0.512"/>
  <pageSetup orientation="landscape" paperSize="9" r:id="rId7"/>
  <headerFooter alignWithMargins="0">
    <oddHeader>&amp;C&amp;A</oddHeader>
    <oddFooter>&amp;C- &amp;P -</oddFooter>
  </headerFooter>
  <drawing r:id="rId6"/>
  <legacyDrawing r:id="rId5"/>
  <oleObjects>
    <oleObject progId="Photoshop.Image.5" shapeId="646410" r:id="rId1"/>
    <oleObject progId="MSMap.8" shapeId="346674" r:id="rId2"/>
    <oleObject progId="MSMap.8" shapeId="709473" r:id="rId3"/>
    <oleObject progId="MSMap.8" shapeId="710086" r:id="rId4"/>
  </oleObjects>
</worksheet>
</file>

<file path=xl/worksheets/sheet6.xml><?xml version="1.0" encoding="utf-8"?>
<worksheet xmlns="http://schemas.openxmlformats.org/spreadsheetml/2006/main" xmlns:r="http://schemas.openxmlformats.org/officeDocument/2006/relationships">
  <dimension ref="A1:I93"/>
  <sheetViews>
    <sheetView workbookViewId="0" topLeftCell="A1">
      <selection activeCell="I16" sqref="I16"/>
    </sheetView>
  </sheetViews>
  <sheetFormatPr defaultColWidth="9.00390625" defaultRowHeight="14.25"/>
  <cols>
    <col min="1" max="16384" width="9.625" style="118" customWidth="1"/>
  </cols>
  <sheetData>
    <row r="1" ht="15.75">
      <c r="A1" s="209" t="s">
        <v>750</v>
      </c>
    </row>
    <row r="2" spans="2:4" ht="15">
      <c r="B2" s="118" t="s">
        <v>751</v>
      </c>
      <c r="D2" s="118" t="s">
        <v>752</v>
      </c>
    </row>
    <row r="3" ht="15">
      <c r="D3" s="118" t="s">
        <v>975</v>
      </c>
    </row>
    <row r="4" ht="15">
      <c r="D4" s="118" t="s">
        <v>753</v>
      </c>
    </row>
    <row r="5" ht="15">
      <c r="D5" s="118" t="s">
        <v>754</v>
      </c>
    </row>
    <row r="6" ht="15">
      <c r="D6" s="118" t="s">
        <v>755</v>
      </c>
    </row>
    <row r="7" ht="15">
      <c r="D7" s="118" t="s">
        <v>756</v>
      </c>
    </row>
    <row r="10" ht="15">
      <c r="A10" s="119" t="s">
        <v>976</v>
      </c>
    </row>
    <row r="11" ht="15">
      <c r="A11" s="119" t="s">
        <v>977</v>
      </c>
    </row>
    <row r="12" ht="15">
      <c r="A12" s="118" t="s">
        <v>757</v>
      </c>
    </row>
    <row r="15" ht="15.75">
      <c r="A15" s="209" t="s">
        <v>758</v>
      </c>
    </row>
    <row r="16" ht="15">
      <c r="A16" s="118" t="s">
        <v>759</v>
      </c>
    </row>
    <row r="17" spans="1:6" ht="15">
      <c r="A17" s="118" t="s">
        <v>760</v>
      </c>
      <c r="F17" s="118" t="s">
        <v>761</v>
      </c>
    </row>
    <row r="19" ht="15.75">
      <c r="A19" s="209" t="s">
        <v>762</v>
      </c>
    </row>
    <row r="25" ht="15.75">
      <c r="A25" s="209" t="s">
        <v>763</v>
      </c>
    </row>
    <row r="27" ht="15">
      <c r="E27" s="118" t="s">
        <v>764</v>
      </c>
    </row>
    <row r="28" ht="28.5" customHeight="1">
      <c r="E28" s="118" t="s">
        <v>765</v>
      </c>
    </row>
    <row r="29" ht="28.5" customHeight="1">
      <c r="E29" s="118" t="s">
        <v>766</v>
      </c>
    </row>
    <row r="30" ht="15">
      <c r="E30" s="118" t="s">
        <v>767</v>
      </c>
    </row>
    <row r="31" ht="14.25">
      <c r="E31" s="118" t="s">
        <v>978</v>
      </c>
    </row>
    <row r="33" ht="14.25">
      <c r="A33" s="118" t="s">
        <v>768</v>
      </c>
    </row>
    <row r="34" ht="14.25">
      <c r="A34" s="118" t="s">
        <v>769</v>
      </c>
    </row>
    <row r="35" ht="14.25">
      <c r="A35" s="118" t="s">
        <v>770</v>
      </c>
    </row>
    <row r="36" ht="14.25">
      <c r="E36" s="118" t="s">
        <v>771</v>
      </c>
    </row>
    <row r="37" ht="15">
      <c r="E37" s="118" t="s">
        <v>772</v>
      </c>
    </row>
    <row r="39" ht="15">
      <c r="E39" s="118" t="s">
        <v>773</v>
      </c>
    </row>
    <row r="44" spans="1:5" ht="14.25">
      <c r="A44" s="117" t="s">
        <v>774</v>
      </c>
      <c r="E44" s="119" t="s">
        <v>979</v>
      </c>
    </row>
    <row r="45" ht="14.25">
      <c r="E45" s="119" t="s">
        <v>980</v>
      </c>
    </row>
    <row r="47" ht="14.25">
      <c r="A47" s="118" t="s">
        <v>34</v>
      </c>
    </row>
    <row r="48" ht="14.25">
      <c r="D48" s="118" t="s">
        <v>775</v>
      </c>
    </row>
    <row r="49" ht="14.25">
      <c r="D49" s="118" t="s">
        <v>776</v>
      </c>
    </row>
    <row r="52" ht="14.25">
      <c r="F52" s="118" t="s">
        <v>777</v>
      </c>
    </row>
    <row r="53" ht="14.25">
      <c r="F53" s="118" t="s">
        <v>778</v>
      </c>
    </row>
    <row r="59" spans="1:5" ht="14.25">
      <c r="A59" s="120" t="s">
        <v>981</v>
      </c>
      <c r="E59" s="118" t="s">
        <v>982</v>
      </c>
    </row>
    <row r="60" ht="15">
      <c r="E60" s="118" t="s">
        <v>983</v>
      </c>
    </row>
    <row r="61" ht="15">
      <c r="E61" s="118" t="s">
        <v>984</v>
      </c>
    </row>
    <row r="62" ht="15">
      <c r="E62" s="118" t="s">
        <v>985</v>
      </c>
    </row>
    <row r="63" ht="14.25">
      <c r="E63" s="118" t="s">
        <v>986</v>
      </c>
    </row>
    <row r="65" ht="14.25">
      <c r="E65" s="118" t="s">
        <v>987</v>
      </c>
    </row>
    <row r="67" ht="14.25">
      <c r="E67" s="118" t="s">
        <v>988</v>
      </c>
    </row>
    <row r="68" ht="14.25">
      <c r="E68" s="119" t="s">
        <v>989</v>
      </c>
    </row>
    <row r="69" ht="14.25">
      <c r="E69" s="118" t="s">
        <v>990</v>
      </c>
    </row>
    <row r="70" ht="14.25">
      <c r="E70" s="118" t="s">
        <v>991</v>
      </c>
    </row>
    <row r="75" ht="14.25">
      <c r="A75" s="212" t="s">
        <v>992</v>
      </c>
    </row>
    <row r="76" spans="1:2" ht="14.25">
      <c r="A76" s="212"/>
      <c r="B76" s="121" t="s">
        <v>993</v>
      </c>
    </row>
    <row r="78" ht="14.25">
      <c r="B78" s="118" t="s">
        <v>994</v>
      </c>
    </row>
    <row r="79" ht="14.25">
      <c r="B79" s="119" t="s">
        <v>995</v>
      </c>
    </row>
    <row r="80" ht="14.25">
      <c r="B80" s="118" t="s">
        <v>996</v>
      </c>
    </row>
    <row r="86" ht="15">
      <c r="I86" s="119"/>
    </row>
    <row r="90" ht="14.25">
      <c r="H90" s="119"/>
    </row>
    <row r="93" ht="14.25">
      <c r="A93" s="118" t="s">
        <v>7</v>
      </c>
    </row>
  </sheetData>
  <printOptions/>
  <pageMargins left="0.75" right="0.75" top="1" bottom="1" header="0.512" footer="0.512"/>
  <pageSetup orientation="portrait" paperSize="9" r:id="rId2"/>
  <headerFooter alignWithMargins="0">
    <oddHeader>&amp;C&amp;A</oddHeader>
    <oddFooter>&amp;C- &amp;P -</oddFooter>
  </headerFooter>
  <drawing r:id="rId1"/>
</worksheet>
</file>

<file path=xl/worksheets/sheet7.xml><?xml version="1.0" encoding="utf-8"?>
<worksheet xmlns="http://schemas.openxmlformats.org/spreadsheetml/2006/main" xmlns:r="http://schemas.openxmlformats.org/officeDocument/2006/relationships">
  <dimension ref="A1:C32"/>
  <sheetViews>
    <sheetView workbookViewId="0" topLeftCell="A1">
      <selection activeCell="G16" sqref="G16"/>
    </sheetView>
  </sheetViews>
  <sheetFormatPr defaultColWidth="9.00390625" defaultRowHeight="14.25"/>
  <cols>
    <col min="1" max="4" width="13.00390625" style="118" customWidth="1"/>
    <col min="5" max="16384" width="11.00390625" style="118" customWidth="1"/>
  </cols>
  <sheetData>
    <row r="1" ht="14.25">
      <c r="A1" s="209" t="s">
        <v>779</v>
      </c>
    </row>
    <row r="2" ht="15">
      <c r="C2" s="118" t="s">
        <v>780</v>
      </c>
    </row>
    <row r="3" ht="15">
      <c r="C3" s="118" t="s">
        <v>781</v>
      </c>
    </row>
    <row r="4" ht="15">
      <c r="C4" s="118" t="s">
        <v>782</v>
      </c>
    </row>
    <row r="5" ht="14.25">
      <c r="C5" s="118" t="s">
        <v>997</v>
      </c>
    </row>
    <row r="6" ht="14.25">
      <c r="C6" s="118" t="s">
        <v>998</v>
      </c>
    </row>
    <row r="8" ht="14.25">
      <c r="A8" s="118" t="s">
        <v>783</v>
      </c>
    </row>
    <row r="9" ht="15"/>
    <row r="10" ht="15">
      <c r="C10" s="118" t="s">
        <v>784</v>
      </c>
    </row>
    <row r="11" ht="15"/>
    <row r="12" ht="15"/>
    <row r="13" ht="14.25">
      <c r="A13" s="118" t="s">
        <v>785</v>
      </c>
    </row>
    <row r="14" ht="14.25">
      <c r="A14" s="210" t="s">
        <v>35</v>
      </c>
    </row>
    <row r="16" ht="14.25">
      <c r="A16" s="209" t="s">
        <v>999</v>
      </c>
    </row>
    <row r="17" ht="14.25">
      <c r="A17" s="209" t="s">
        <v>786</v>
      </c>
    </row>
    <row r="20" ht="14.25">
      <c r="A20" s="118" t="s">
        <v>787</v>
      </c>
    </row>
    <row r="21" ht="14.25">
      <c r="C21" s="118" t="s">
        <v>1000</v>
      </c>
    </row>
    <row r="22" ht="15">
      <c r="C22" s="118" t="s">
        <v>1001</v>
      </c>
    </row>
    <row r="23" ht="15">
      <c r="A23" s="118" t="s">
        <v>788</v>
      </c>
    </row>
    <row r="24" ht="15">
      <c r="A24" s="118" t="s">
        <v>789</v>
      </c>
    </row>
    <row r="25" ht="15"/>
    <row r="26" ht="15"/>
    <row r="27" ht="15">
      <c r="A27" s="118" t="s">
        <v>790</v>
      </c>
    </row>
    <row r="28" ht="15"/>
    <row r="29" ht="15"/>
    <row r="32" ht="14.25">
      <c r="A32" s="118" t="s">
        <v>7</v>
      </c>
    </row>
  </sheetData>
  <printOptions/>
  <pageMargins left="0.75" right="0.75" top="1" bottom="1" header="0.512" footer="0.512"/>
  <pageSetup orientation="portrait" paperSize="9"/>
  <headerFooter alignWithMargins="0">
    <oddHeader>&amp;C&amp;A</oddHeader>
    <oddFooter>&amp;C- &amp;P -</oddFooter>
  </headerFooter>
  <drawing r:id="rId1"/>
</worksheet>
</file>

<file path=xl/worksheets/sheet8.xml><?xml version="1.0" encoding="utf-8"?>
<worksheet xmlns="http://schemas.openxmlformats.org/spreadsheetml/2006/main" xmlns:r="http://schemas.openxmlformats.org/officeDocument/2006/relationships">
  <sheetPr codeName="Sheet6"/>
  <dimension ref="A2:H76"/>
  <sheetViews>
    <sheetView zoomScale="75" zoomScaleNormal="75" workbookViewId="0" topLeftCell="A1">
      <selection activeCell="H6" sqref="H6"/>
    </sheetView>
  </sheetViews>
  <sheetFormatPr defaultColWidth="9.00390625" defaultRowHeight="14.25"/>
  <cols>
    <col min="1" max="1" width="11.00390625" style="1" customWidth="1"/>
    <col min="2" max="2" width="11.625" style="1" customWidth="1"/>
    <col min="3" max="3" width="14.125" style="1" customWidth="1"/>
    <col min="4" max="4" width="13.875" style="1" customWidth="1"/>
    <col min="5" max="16384" width="11.00390625" style="1" customWidth="1"/>
  </cols>
  <sheetData>
    <row r="2" ht="14.25">
      <c r="A2" s="82" t="s">
        <v>697</v>
      </c>
    </row>
    <row r="3" ht="14.25">
      <c r="A3" s="82" t="s">
        <v>695</v>
      </c>
    </row>
    <row r="4" ht="14.25">
      <c r="A4" s="1" t="s">
        <v>696</v>
      </c>
    </row>
    <row r="6" ht="15"/>
    <row r="7" ht="15"/>
    <row r="8" ht="15"/>
    <row r="9" ht="14.25">
      <c r="A9" s="205" t="s">
        <v>410</v>
      </c>
    </row>
    <row r="10" spans="2:5" ht="14.25">
      <c r="B10" s="1" t="s">
        <v>411</v>
      </c>
      <c r="E10" s="24"/>
    </row>
    <row r="11" spans="1:4" ht="14.25">
      <c r="A11" s="25">
        <v>10</v>
      </c>
      <c r="B11" s="25">
        <v>20</v>
      </c>
      <c r="C11" s="25">
        <v>30</v>
      </c>
      <c r="D11" s="9">
        <f>SUM(A11:C11)</f>
        <v>60</v>
      </c>
    </row>
    <row r="13" ht="14.25">
      <c r="C13" s="1" t="s">
        <v>412</v>
      </c>
    </row>
    <row r="14" ht="14.25">
      <c r="C14" s="1" t="s">
        <v>747</v>
      </c>
    </row>
    <row r="15" ht="14.25">
      <c r="C15" s="1" t="s">
        <v>748</v>
      </c>
    </row>
    <row r="17" ht="14.25">
      <c r="A17" s="205" t="s">
        <v>413</v>
      </c>
    </row>
    <row r="18" spans="3:4" ht="14.25">
      <c r="C18" s="1" t="s">
        <v>414</v>
      </c>
      <c r="D18" s="1" t="s">
        <v>415</v>
      </c>
    </row>
    <row r="19" spans="2:4" ht="14.25">
      <c r="B19" s="15" t="s">
        <v>416</v>
      </c>
      <c r="C19" s="21" t="str">
        <f>MID(B19,1,3)&amp;"-"&amp;(MID(B19,4,5))&amp;"-"&amp;(MID(B19,9,2))</f>
        <v>3XW-25741-00</v>
      </c>
      <c r="D19" s="21" t="str">
        <f>IF(LEFT(B19,1)="9",MID(B20,1,5)&amp;"-"&amp;(MID(B20,6,5)),MID(B19,1,3)&amp;"-"&amp;(MID(B19,4,5))&amp;"-"&amp;(MID(B19,9,2)))</f>
        <v>3XW-25741-00</v>
      </c>
    </row>
    <row r="20" spans="2:4" ht="14.25">
      <c r="B20" s="15">
        <v>9034012081</v>
      </c>
      <c r="C20" s="21" t="str">
        <f>MID(B20,1,5)&amp;"-"&amp;(MID(B20,6,5))</f>
        <v>90340-12081</v>
      </c>
      <c r="D20" s="21" t="str">
        <f>IF(LEFT(B20,1)="9",(MID(B20,1,5)&amp;"-"&amp;(MID(B20,6,5))),MID(B20,1,3)&amp;"-"&amp;(MID(B20,4,5))&amp;"-"&amp;(MID(B20,9,2)))</f>
        <v>90340-12081</v>
      </c>
    </row>
    <row r="21" spans="2:4" ht="14.25">
      <c r="B21" s="1">
        <v>9010108014</v>
      </c>
      <c r="C21" s="21" t="str">
        <f>MID(B21,1,5)&amp;"-"&amp;(MID(B21,6,5))</f>
        <v>90101-08014</v>
      </c>
      <c r="D21" s="21" t="str">
        <f>IF(LEFT(B21,1)="9",(MID(B21,1,5)&amp;"-"&amp;(MID(B21,6,5))),MID(B21,1,3)&amp;"-"&amp;(MID(B21,4,5))&amp;"-"&amp;(MID(B21,9,2)))</f>
        <v>90101-08014</v>
      </c>
    </row>
    <row r="23" ht="14.25">
      <c r="B23" s="21" t="str">
        <f>"a"&amp;"b"</f>
        <v>ab</v>
      </c>
    </row>
    <row r="24" spans="2:3" ht="14.25">
      <c r="B24" s="15" t="s">
        <v>417</v>
      </c>
      <c r="C24" s="1" t="s">
        <v>418</v>
      </c>
    </row>
    <row r="25" ht="14.25">
      <c r="C25" s="1" t="s">
        <v>419</v>
      </c>
    </row>
    <row r="27" ht="14.25">
      <c r="A27" s="205" t="s">
        <v>420</v>
      </c>
    </row>
    <row r="28" spans="1:4" ht="14.25">
      <c r="A28" s="26" t="s">
        <v>399</v>
      </c>
      <c r="B28" s="26" t="s">
        <v>421</v>
      </c>
      <c r="C28" s="11"/>
      <c r="D28" s="9" t="s">
        <v>422</v>
      </c>
    </row>
    <row r="29" spans="1:4" ht="14.25">
      <c r="A29" s="26" t="s">
        <v>423</v>
      </c>
      <c r="B29" s="26">
        <v>35</v>
      </c>
      <c r="C29" s="27">
        <f>C28+B29</f>
        <v>35</v>
      </c>
      <c r="D29" s="28">
        <f>C29/a*100</f>
        <v>46.05263157894737</v>
      </c>
    </row>
    <row r="30" spans="1:4" ht="14.25">
      <c r="A30" s="26" t="s">
        <v>424</v>
      </c>
      <c r="B30" s="26">
        <v>25</v>
      </c>
      <c r="C30" s="27">
        <f>C29+B30</f>
        <v>60</v>
      </c>
      <c r="D30" s="28">
        <f>C30/a*100</f>
        <v>78.94736842105263</v>
      </c>
    </row>
    <row r="31" spans="1:4" ht="14.25">
      <c r="A31" s="26" t="s">
        <v>425</v>
      </c>
      <c r="B31" s="26">
        <v>10</v>
      </c>
      <c r="C31" s="27">
        <f>C30+B31</f>
        <v>70</v>
      </c>
      <c r="D31" s="28">
        <f>C31/a*100</f>
        <v>92.10526315789474</v>
      </c>
    </row>
    <row r="32" spans="1:4" ht="14.25">
      <c r="A32" s="26" t="s">
        <v>426</v>
      </c>
      <c r="B32" s="26">
        <v>5</v>
      </c>
      <c r="C32" s="27">
        <f>C31+B32</f>
        <v>75</v>
      </c>
      <c r="D32" s="28">
        <f>C32/a*100</f>
        <v>98.68421052631578</v>
      </c>
    </row>
    <row r="33" spans="1:4" ht="14.25">
      <c r="A33" s="26" t="s">
        <v>427</v>
      </c>
      <c r="B33" s="26">
        <v>1</v>
      </c>
      <c r="C33" s="27">
        <f>C32+B33</f>
        <v>76</v>
      </c>
      <c r="D33" s="28">
        <f>C33/a*100</f>
        <v>100</v>
      </c>
    </row>
    <row r="34" spans="1:5" ht="14.25">
      <c r="A34" s="29" t="s">
        <v>428</v>
      </c>
      <c r="B34" s="11">
        <f>SUM(B29:B33)</f>
        <v>76</v>
      </c>
      <c r="C34" s="1" t="s">
        <v>429</v>
      </c>
      <c r="D34" s="1" t="s">
        <v>430</v>
      </c>
      <c r="E34" s="67" t="s">
        <v>601</v>
      </c>
    </row>
    <row r="48" spans="1:7" ht="14.25">
      <c r="A48" s="205" t="s">
        <v>431</v>
      </c>
      <c r="C48"/>
      <c r="D48" s="29" t="s">
        <v>423</v>
      </c>
      <c r="G48" s="11">
        <v>2</v>
      </c>
    </row>
    <row r="49" spans="3:7" ht="14.25">
      <c r="C49"/>
      <c r="D49" s="29" t="s">
        <v>424</v>
      </c>
      <c r="G49" s="11">
        <v>5</v>
      </c>
    </row>
    <row r="50" spans="3:7" ht="14.25">
      <c r="C50"/>
      <c r="D50" s="29"/>
      <c r="G50" s="11">
        <v>7</v>
      </c>
    </row>
    <row r="51" spans="3:7" ht="14.25">
      <c r="C51"/>
      <c r="D51" s="29" t="s">
        <v>426</v>
      </c>
      <c r="G51" s="11">
        <v>3</v>
      </c>
    </row>
    <row r="52" spans="3:7" ht="14.25">
      <c r="C52"/>
      <c r="D52" s="29" t="s">
        <v>427</v>
      </c>
      <c r="G52" s="11">
        <v>4</v>
      </c>
    </row>
    <row r="53" spans="3:8" ht="14.25">
      <c r="C53"/>
      <c r="D53" s="9">
        <f>COUNTA(D48:D52)</f>
        <v>4</v>
      </c>
      <c r="E53" s="15" t="s">
        <v>432</v>
      </c>
      <c r="G53" s="81">
        <f>COUNTIF(G48:G52,"&gt;=4")</f>
        <v>3</v>
      </c>
      <c r="H53" s="30" t="s">
        <v>559</v>
      </c>
    </row>
    <row r="54" spans="3:8" ht="14.25">
      <c r="C54"/>
      <c r="E54" s="1" t="s">
        <v>433</v>
      </c>
      <c r="H54" s="1" t="s">
        <v>560</v>
      </c>
    </row>
    <row r="56" ht="14.25">
      <c r="A56" s="205" t="s">
        <v>1140</v>
      </c>
    </row>
    <row r="58" ht="14.25">
      <c r="B58" s="1" t="s">
        <v>434</v>
      </c>
    </row>
    <row r="59" spans="2:3" ht="14.25">
      <c r="B59" s="1">
        <v>123456</v>
      </c>
      <c r="C59" s="15">
        <v>123456</v>
      </c>
    </row>
    <row r="60" spans="2:5" ht="14.25">
      <c r="B60" s="1" t="s">
        <v>435</v>
      </c>
      <c r="D60" s="1">
        <f>VALUE(C59)</f>
        <v>123456</v>
      </c>
      <c r="E60" s="30" t="s">
        <v>436</v>
      </c>
    </row>
    <row r="61" ht="14.25">
      <c r="B61" s="1" t="s">
        <v>437</v>
      </c>
    </row>
    <row r="62" spans="2:4" ht="14.25">
      <c r="B62" s="9">
        <v>123456</v>
      </c>
      <c r="C62" s="9" t="str">
        <f>RIGHT("0000"&amp;B62,8)</f>
        <v>00123456</v>
      </c>
      <c r="D62" s="15" t="s">
        <v>438</v>
      </c>
    </row>
    <row r="63" spans="2:3" ht="14.25">
      <c r="B63" s="9">
        <v>12345</v>
      </c>
      <c r="C63" s="9" t="str">
        <f>RIGHT("0000"&amp;B63,8)</f>
        <v>00012345</v>
      </c>
    </row>
    <row r="64" spans="2:3" ht="14.25">
      <c r="B64" s="9">
        <v>1234567</v>
      </c>
      <c r="C64" s="9" t="str">
        <f>RIGHT("0000"&amp;B64,8)</f>
        <v>01234567</v>
      </c>
    </row>
    <row r="65" spans="2:4" ht="14.25">
      <c r="B65" s="1" t="s">
        <v>439</v>
      </c>
      <c r="D65" s="1" t="s">
        <v>440</v>
      </c>
    </row>
    <row r="66" spans="2:5" ht="14.25">
      <c r="B66" s="31" t="s">
        <v>441</v>
      </c>
      <c r="C66" s="1" t="s">
        <v>442</v>
      </c>
      <c r="D66" s="31" t="s">
        <v>441</v>
      </c>
      <c r="E66" s="32">
        <v>1230</v>
      </c>
    </row>
    <row r="67" spans="2:5" ht="14.25">
      <c r="B67" s="31" t="s">
        <v>443</v>
      </c>
      <c r="D67" s="31" t="s">
        <v>443</v>
      </c>
      <c r="E67" s="32">
        <v>10</v>
      </c>
    </row>
    <row r="68" ht="14.25">
      <c r="E68" s="11">
        <f>SUM(E66:E67)</f>
        <v>1240</v>
      </c>
    </row>
    <row r="69" ht="14.25">
      <c r="D69" s="1" t="s">
        <v>444</v>
      </c>
    </row>
    <row r="70" spans="2:4" ht="14.25">
      <c r="B70" s="1" t="s">
        <v>445</v>
      </c>
      <c r="D70" s="1" t="s">
        <v>446</v>
      </c>
    </row>
    <row r="71" ht="14.25">
      <c r="B71" s="241">
        <v>1230</v>
      </c>
    </row>
    <row r="72" ht="14.25">
      <c r="B72" s="241">
        <v>10</v>
      </c>
    </row>
    <row r="76" ht="14.25">
      <c r="A76" s="1" t="s">
        <v>7</v>
      </c>
    </row>
  </sheetData>
  <printOptions/>
  <pageMargins left="0.75" right="0.75" top="1" bottom="1" header="0.512" footer="0.512"/>
  <pageSetup orientation="portrait" paperSize="9"/>
  <headerFooter alignWithMargins="0">
    <oddHeader>&amp;C&amp;A</oddHeader>
    <oddFooter>&amp;C- &amp;P -</oddFooter>
  </headerFooter>
  <drawing r:id="rId1"/>
</worksheet>
</file>

<file path=xl/worksheets/sheet9.xml><?xml version="1.0" encoding="utf-8"?>
<worksheet xmlns="http://schemas.openxmlformats.org/spreadsheetml/2006/main" xmlns:r="http://schemas.openxmlformats.org/officeDocument/2006/relationships">
  <sheetPr codeName="Sheet7"/>
  <dimension ref="A1:J81"/>
  <sheetViews>
    <sheetView showGridLines="0" zoomScale="75" zoomScaleNormal="75" workbookViewId="0" topLeftCell="A1">
      <selection activeCell="K8" sqref="K8"/>
    </sheetView>
  </sheetViews>
  <sheetFormatPr defaultColWidth="9.00390625" defaultRowHeight="14.25" outlineLevelRow="2"/>
  <cols>
    <col min="1" max="2" width="6.00390625" style="1" customWidth="1"/>
    <col min="3" max="3" width="9.125" style="1" customWidth="1"/>
    <col min="4" max="4" width="11.125" style="1" customWidth="1"/>
    <col min="5" max="7" width="7.375" style="1" customWidth="1"/>
    <col min="8" max="8" width="5.375" style="1" customWidth="1"/>
    <col min="9" max="16384" width="11.00390625" style="1" customWidth="1"/>
  </cols>
  <sheetData>
    <row r="1" ht="14.25">
      <c r="A1" s="205" t="s">
        <v>447</v>
      </c>
    </row>
    <row r="2" ht="14.25">
      <c r="A2" s="1" t="s">
        <v>448</v>
      </c>
    </row>
    <row r="3" spans="1:4" ht="14.25">
      <c r="A3" s="1" t="s">
        <v>449</v>
      </c>
      <c r="D3" s="33"/>
    </row>
    <row r="5" spans="1:2" ht="14.25">
      <c r="A5" s="9" t="s">
        <v>450</v>
      </c>
      <c r="B5" s="9" t="s">
        <v>400</v>
      </c>
    </row>
    <row r="6" spans="1:6" ht="14.25">
      <c r="A6" s="9" t="s">
        <v>114</v>
      </c>
      <c r="B6" s="9">
        <v>10</v>
      </c>
      <c r="F6" s="82"/>
    </row>
    <row r="7" spans="1:4" ht="14.25">
      <c r="A7" s="9" t="s">
        <v>114</v>
      </c>
      <c r="B7" s="9">
        <v>20</v>
      </c>
      <c r="D7" s="1" t="s">
        <v>1145</v>
      </c>
    </row>
    <row r="8" spans="1:10" ht="14.25">
      <c r="A8" s="9" t="s">
        <v>114</v>
      </c>
      <c r="B8" s="9">
        <v>15</v>
      </c>
      <c r="D8" s="245" t="s">
        <v>1144</v>
      </c>
      <c r="E8" s="245" t="s">
        <v>450</v>
      </c>
      <c r="F8" s="246"/>
      <c r="G8" s="246"/>
      <c r="H8" s="247"/>
      <c r="I8"/>
      <c r="J8"/>
    </row>
    <row r="9" spans="1:10" ht="14.25">
      <c r="A9" s="9" t="s">
        <v>114</v>
      </c>
      <c r="B9" s="9">
        <v>12</v>
      </c>
      <c r="D9" s="248"/>
      <c r="E9" s="95" t="s">
        <v>114</v>
      </c>
      <c r="F9" s="244" t="s">
        <v>116</v>
      </c>
      <c r="G9" s="244" t="s">
        <v>117</v>
      </c>
      <c r="H9" s="249" t="s">
        <v>456</v>
      </c>
      <c r="I9"/>
      <c r="J9"/>
    </row>
    <row r="10" spans="1:10" ht="14.25">
      <c r="A10" s="9" t="s">
        <v>114</v>
      </c>
      <c r="B10" s="9">
        <v>30</v>
      </c>
      <c r="D10" s="97" t="s">
        <v>480</v>
      </c>
      <c r="E10" s="103">
        <v>135</v>
      </c>
      <c r="F10" s="250">
        <v>20</v>
      </c>
      <c r="G10" s="250">
        <v>240</v>
      </c>
      <c r="H10" s="251">
        <v>395</v>
      </c>
      <c r="I10"/>
      <c r="J10"/>
    </row>
    <row r="11" spans="1:10" ht="14.25">
      <c r="A11" s="9" t="s">
        <v>114</v>
      </c>
      <c r="B11" s="9">
        <v>15</v>
      </c>
      <c r="D11"/>
      <c r="E11"/>
      <c r="F11"/>
      <c r="G11"/>
      <c r="H11"/>
      <c r="I11"/>
      <c r="J11"/>
    </row>
    <row r="12" spans="1:10" ht="14.25">
      <c r="A12" s="9" t="s">
        <v>114</v>
      </c>
      <c r="B12" s="9">
        <v>20</v>
      </c>
      <c r="D12"/>
      <c r="E12"/>
      <c r="F12"/>
      <c r="G12"/>
      <c r="H12"/>
      <c r="I12"/>
      <c r="J12"/>
    </row>
    <row r="13" spans="1:10" ht="14.25">
      <c r="A13" s="9" t="s">
        <v>114</v>
      </c>
      <c r="B13" s="9">
        <v>5</v>
      </c>
      <c r="D13"/>
      <c r="E13"/>
      <c r="F13"/>
      <c r="G13"/>
      <c r="H13"/>
      <c r="I13"/>
      <c r="J13"/>
    </row>
    <row r="14" spans="1:10" ht="14.25">
      <c r="A14" s="9" t="s">
        <v>114</v>
      </c>
      <c r="B14" s="9">
        <v>8</v>
      </c>
      <c r="D14"/>
      <c r="E14"/>
      <c r="F14"/>
      <c r="G14"/>
      <c r="H14"/>
      <c r="I14"/>
      <c r="J14"/>
    </row>
    <row r="15" spans="1:10" ht="14.25">
      <c r="A15" s="9" t="s">
        <v>116</v>
      </c>
      <c r="B15" s="9">
        <v>8</v>
      </c>
      <c r="D15"/>
      <c r="E15"/>
      <c r="F15"/>
      <c r="G15"/>
      <c r="H15"/>
      <c r="I15"/>
      <c r="J15"/>
    </row>
    <row r="16" spans="1:10" ht="14.25">
      <c r="A16" s="9" t="s">
        <v>116</v>
      </c>
      <c r="B16" s="9">
        <v>5</v>
      </c>
      <c r="D16"/>
      <c r="E16"/>
      <c r="F16"/>
      <c r="G16"/>
      <c r="H16"/>
      <c r="I16"/>
      <c r="J16"/>
    </row>
    <row r="17" spans="1:10" ht="14.25">
      <c r="A17" s="9" t="s">
        <v>116</v>
      </c>
      <c r="B17" s="9">
        <v>1</v>
      </c>
      <c r="D17"/>
      <c r="E17"/>
      <c r="F17"/>
      <c r="G17"/>
      <c r="H17"/>
      <c r="I17"/>
      <c r="J17"/>
    </row>
    <row r="18" spans="1:10" ht="14.25">
      <c r="A18" s="9" t="s">
        <v>116</v>
      </c>
      <c r="B18" s="9">
        <v>6</v>
      </c>
      <c r="D18"/>
      <c r="E18"/>
      <c r="F18"/>
      <c r="G18"/>
      <c r="H18"/>
      <c r="I18"/>
      <c r="J18"/>
    </row>
    <row r="19" spans="1:10" ht="14.25">
      <c r="A19" s="9" t="s">
        <v>117</v>
      </c>
      <c r="B19" s="9">
        <v>50</v>
      </c>
      <c r="D19"/>
      <c r="E19"/>
      <c r="F19"/>
      <c r="G19"/>
      <c r="H19"/>
      <c r="I19"/>
      <c r="J19"/>
    </row>
    <row r="20" spans="1:10" ht="14.25">
      <c r="A20" s="9" t="s">
        <v>117</v>
      </c>
      <c r="B20" s="9">
        <v>60</v>
      </c>
      <c r="D20"/>
      <c r="E20"/>
      <c r="F20"/>
      <c r="G20"/>
      <c r="H20"/>
      <c r="I20"/>
      <c r="J20"/>
    </row>
    <row r="21" spans="1:10" ht="14.25">
      <c r="A21" s="9" t="s">
        <v>117</v>
      </c>
      <c r="B21" s="9">
        <v>70</v>
      </c>
      <c r="D21"/>
      <c r="E21"/>
      <c r="F21"/>
      <c r="G21"/>
      <c r="H21"/>
      <c r="I21"/>
      <c r="J21"/>
    </row>
    <row r="22" spans="1:10" ht="14.25">
      <c r="A22" s="9" t="s">
        <v>117</v>
      </c>
      <c r="B22" s="9">
        <v>60</v>
      </c>
      <c r="D22"/>
      <c r="E22"/>
      <c r="F22"/>
      <c r="G22"/>
      <c r="H22"/>
      <c r="I22"/>
      <c r="J22"/>
    </row>
    <row r="24" ht="14.25">
      <c r="A24" s="1" t="s">
        <v>451</v>
      </c>
    </row>
    <row r="25" ht="14.25">
      <c r="A25" s="1" t="s">
        <v>452</v>
      </c>
    </row>
    <row r="27" spans="1:2" ht="14.25">
      <c r="A27" s="9" t="s">
        <v>450</v>
      </c>
      <c r="B27" s="9" t="s">
        <v>400</v>
      </c>
    </row>
    <row r="28" spans="1:2" ht="14.25" outlineLevel="2">
      <c r="A28" s="9" t="s">
        <v>116</v>
      </c>
      <c r="B28" s="9">
        <v>8</v>
      </c>
    </row>
    <row r="29" spans="1:2" ht="14.25" outlineLevel="2">
      <c r="A29" s="9" t="s">
        <v>116</v>
      </c>
      <c r="B29" s="9">
        <v>5</v>
      </c>
    </row>
    <row r="30" spans="1:2" ht="14.25" outlineLevel="2">
      <c r="A30" s="9" t="s">
        <v>116</v>
      </c>
      <c r="B30" s="9">
        <v>1</v>
      </c>
    </row>
    <row r="31" spans="1:2" ht="14.25" outlineLevel="2">
      <c r="A31" s="9" t="s">
        <v>116</v>
      </c>
      <c r="B31" s="9">
        <v>6</v>
      </c>
    </row>
    <row r="32" spans="1:2" ht="14.25" outlineLevel="1">
      <c r="A32" s="34" t="s">
        <v>453</v>
      </c>
      <c r="B32" s="9">
        <f>SUBTOTAL(9,B28:B31)</f>
        <v>20</v>
      </c>
    </row>
    <row r="33" spans="1:2" ht="14.25" outlineLevel="2">
      <c r="A33" s="9" t="s">
        <v>114</v>
      </c>
      <c r="B33" s="9">
        <v>10</v>
      </c>
    </row>
    <row r="34" spans="1:2" ht="14.25" outlineLevel="2">
      <c r="A34" s="9" t="s">
        <v>114</v>
      </c>
      <c r="B34" s="9">
        <v>20</v>
      </c>
    </row>
    <row r="35" spans="1:2" ht="14.25" outlineLevel="2">
      <c r="A35" s="9" t="s">
        <v>114</v>
      </c>
      <c r="B35" s="9">
        <v>15</v>
      </c>
    </row>
    <row r="36" spans="1:2" ht="14.25" outlineLevel="2">
      <c r="A36" s="9" t="s">
        <v>114</v>
      </c>
      <c r="B36" s="9">
        <v>12</v>
      </c>
    </row>
    <row r="37" spans="1:2" ht="14.25" outlineLevel="2" collapsed="1">
      <c r="A37" s="9" t="s">
        <v>114</v>
      </c>
      <c r="B37" s="9">
        <v>30</v>
      </c>
    </row>
    <row r="38" spans="1:2" ht="14.25" outlineLevel="2">
      <c r="A38" s="9" t="s">
        <v>114</v>
      </c>
      <c r="B38" s="9">
        <v>15</v>
      </c>
    </row>
    <row r="39" spans="1:2" ht="14.25" outlineLevel="2">
      <c r="A39" s="9" t="s">
        <v>114</v>
      </c>
      <c r="B39" s="9">
        <v>20</v>
      </c>
    </row>
    <row r="40" spans="1:2" ht="14.25" outlineLevel="2">
      <c r="A40" s="9" t="s">
        <v>114</v>
      </c>
      <c r="B40" s="9">
        <v>5</v>
      </c>
    </row>
    <row r="41" spans="1:2" ht="14.25" outlineLevel="2">
      <c r="A41" s="9" t="s">
        <v>114</v>
      </c>
      <c r="B41" s="9">
        <v>8</v>
      </c>
    </row>
    <row r="42" spans="1:2" ht="14.25" outlineLevel="1">
      <c r="A42" s="34" t="s">
        <v>454</v>
      </c>
      <c r="B42" s="9">
        <f>SUBTOTAL(9,B33:B41)</f>
        <v>135</v>
      </c>
    </row>
    <row r="43" spans="1:2" ht="14.25" outlineLevel="2">
      <c r="A43" s="9" t="s">
        <v>117</v>
      </c>
      <c r="B43" s="9">
        <v>50</v>
      </c>
    </row>
    <row r="44" spans="1:2" ht="14.25" outlineLevel="2">
      <c r="A44" s="9" t="s">
        <v>117</v>
      </c>
      <c r="B44" s="9">
        <v>60</v>
      </c>
    </row>
    <row r="45" spans="1:2" ht="14.25" outlineLevel="2">
      <c r="A45" s="9" t="s">
        <v>117</v>
      </c>
      <c r="B45" s="9">
        <v>70</v>
      </c>
    </row>
    <row r="46" spans="1:2" ht="14.25" outlineLevel="2">
      <c r="A46" s="9" t="s">
        <v>117</v>
      </c>
      <c r="B46" s="9">
        <v>60</v>
      </c>
    </row>
    <row r="47" spans="1:2" ht="14.25" outlineLevel="1">
      <c r="A47" s="34" t="s">
        <v>455</v>
      </c>
      <c r="B47" s="9">
        <f>SUBTOTAL(9,B43:B46)</f>
        <v>240</v>
      </c>
    </row>
    <row r="48" spans="1:2" ht="14.25">
      <c r="A48" s="34" t="s">
        <v>456</v>
      </c>
      <c r="B48" s="9">
        <f>SUBTOTAL(9,B28:B46)</f>
        <v>395</v>
      </c>
    </row>
    <row r="50" ht="14.25">
      <c r="A50" s="205" t="s">
        <v>457</v>
      </c>
    </row>
    <row r="51" ht="14.25">
      <c r="A51" s="1" t="s">
        <v>458</v>
      </c>
    </row>
    <row r="52" ht="14.25">
      <c r="A52" s="1" t="s">
        <v>459</v>
      </c>
    </row>
    <row r="55" ht="14.25">
      <c r="A55" s="205" t="s">
        <v>460</v>
      </c>
    </row>
    <row r="56" spans="1:4" ht="14.25">
      <c r="A56" s="1" t="s">
        <v>461</v>
      </c>
      <c r="D56" s="1" t="s">
        <v>602</v>
      </c>
    </row>
    <row r="57" spans="1:8" ht="14.25">
      <c r="A57" s="9" t="s">
        <v>450</v>
      </c>
      <c r="B57" s="9" t="s">
        <v>400</v>
      </c>
      <c r="D57" s="9" t="s">
        <v>450</v>
      </c>
      <c r="E57" s="9" t="s">
        <v>114</v>
      </c>
      <c r="F57" s="9" t="s">
        <v>462</v>
      </c>
      <c r="G57" s="9" t="s">
        <v>463</v>
      </c>
      <c r="H57" s="9" t="s">
        <v>464</v>
      </c>
    </row>
    <row r="58" spans="1:8" ht="14.25">
      <c r="A58" s="9" t="s">
        <v>114</v>
      </c>
      <c r="B58" s="9">
        <v>10</v>
      </c>
      <c r="D58" s="9" t="s">
        <v>400</v>
      </c>
      <c r="E58" s="9">
        <v>10</v>
      </c>
      <c r="F58" s="9">
        <v>20</v>
      </c>
      <c r="G58" s="9">
        <v>30</v>
      </c>
      <c r="H58" s="9">
        <v>40</v>
      </c>
    </row>
    <row r="59" spans="1:2" ht="14.25">
      <c r="A59" s="9" t="s">
        <v>462</v>
      </c>
      <c r="B59" s="9">
        <v>20</v>
      </c>
    </row>
    <row r="60" spans="1:2" ht="14.25">
      <c r="A60" s="9" t="s">
        <v>463</v>
      </c>
      <c r="B60" s="9">
        <v>30</v>
      </c>
    </row>
    <row r="61" spans="1:2" ht="14.25">
      <c r="A61" s="9" t="s">
        <v>464</v>
      </c>
      <c r="B61" s="9">
        <v>40</v>
      </c>
    </row>
    <row r="63" ht="14.25">
      <c r="A63" s="205" t="s">
        <v>465</v>
      </c>
    </row>
    <row r="64" ht="14.25">
      <c r="A64" s="1" t="s">
        <v>466</v>
      </c>
    </row>
    <row r="65" ht="14.25">
      <c r="B65" s="1" t="s">
        <v>467</v>
      </c>
    </row>
    <row r="66" spans="1:2" ht="14.25">
      <c r="A66" s="9" t="s">
        <v>450</v>
      </c>
      <c r="B66" s="9" t="s">
        <v>400</v>
      </c>
    </row>
    <row r="67" spans="1:2" ht="14.25" outlineLevel="1">
      <c r="A67" s="9" t="s">
        <v>114</v>
      </c>
      <c r="B67" s="9">
        <v>10</v>
      </c>
    </row>
    <row r="68" spans="1:2" ht="14.25" outlineLevel="1">
      <c r="A68" s="9" t="s">
        <v>462</v>
      </c>
      <c r="B68" s="9">
        <v>20</v>
      </c>
    </row>
    <row r="69" spans="1:2" ht="14.25" outlineLevel="1">
      <c r="A69" s="9" t="s">
        <v>463</v>
      </c>
      <c r="B69" s="9">
        <v>30</v>
      </c>
    </row>
    <row r="70" spans="1:2" ht="14.25" outlineLevel="1">
      <c r="A70" s="9" t="s">
        <v>464</v>
      </c>
      <c r="B70" s="9">
        <v>40</v>
      </c>
    </row>
    <row r="72" ht="14.25">
      <c r="A72" s="242" t="s">
        <v>1142</v>
      </c>
    </row>
    <row r="73" ht="14.25">
      <c r="A73" s="1" t="s">
        <v>1141</v>
      </c>
    </row>
    <row r="74" spans="1:2" ht="14.25">
      <c r="A74" s="9" t="s">
        <v>450</v>
      </c>
      <c r="B74" s="9" t="s">
        <v>400</v>
      </c>
    </row>
    <row r="75" spans="1:2" ht="14.25" hidden="1">
      <c r="A75" s="9" t="s">
        <v>114</v>
      </c>
      <c r="B75" s="9">
        <v>10</v>
      </c>
    </row>
    <row r="76" spans="1:2" ht="14.25" hidden="1">
      <c r="A76" s="9" t="s">
        <v>462</v>
      </c>
      <c r="B76" s="9">
        <v>20</v>
      </c>
    </row>
    <row r="77" spans="1:2" ht="14.25" hidden="1">
      <c r="A77" s="9" t="s">
        <v>463</v>
      </c>
      <c r="B77" s="9">
        <v>30</v>
      </c>
    </row>
    <row r="78" spans="1:2" ht="14.25" hidden="1">
      <c r="A78" s="9" t="s">
        <v>464</v>
      </c>
      <c r="B78" s="9">
        <v>40</v>
      </c>
    </row>
    <row r="79" ht="14.25">
      <c r="A79" s="1" t="s">
        <v>1143</v>
      </c>
    </row>
    <row r="81" ht="14.25">
      <c r="A81" s="243" t="s">
        <v>7</v>
      </c>
    </row>
  </sheetData>
  <printOptions/>
  <pageMargins left="0.75" right="0.75" top="1" bottom="1" header="0.512" footer="0.512"/>
  <pageSetup orientation="portrait" paperSize="9"/>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かおる</dc:creator>
  <cp:keywords/>
  <dc:description/>
  <cp:lastModifiedBy>Kaoru-Sasaki</cp:lastModifiedBy>
  <cp:lastPrinted>2009-05-10T11:57:19Z</cp:lastPrinted>
  <dcterms:created xsi:type="dcterms:W3CDTF">2000-02-29T02:10:42Z</dcterms:created>
  <dcterms:modified xsi:type="dcterms:W3CDTF">2009-05-27T14:11:25Z</dcterms:modified>
  <cp:category/>
  <cp:version/>
  <cp:contentType/>
  <cp:contentStatus/>
</cp:coreProperties>
</file>